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585" windowWidth="19440" windowHeight="11760" activeTab="0"/>
  </bookViews>
  <sheets>
    <sheet name="Ventilation" sheetId="1" r:id="rId1"/>
    <sheet name="data" sheetId="2" r:id="rId2"/>
  </sheets>
  <definedNames>
    <definedName name="_xlnm.Print_Area" localSheetId="0">'Ventilation'!$A$1:$H$69</definedName>
  </definedNames>
  <calcPr fullCalcOnLoad="1"/>
</workbook>
</file>

<file path=xl/sharedStrings.xml><?xml version="1.0" encoding="utf-8"?>
<sst xmlns="http://schemas.openxmlformats.org/spreadsheetml/2006/main" count="103" uniqueCount="76">
  <si>
    <t>%</t>
  </si>
  <si>
    <t>g/m3</t>
  </si>
  <si>
    <t>ºC</t>
  </si>
  <si>
    <t>m</t>
  </si>
  <si>
    <t>hPa</t>
  </si>
  <si>
    <t>A</t>
  </si>
  <si>
    <t>Tn</t>
  </si>
  <si>
    <t>B</t>
  </si>
  <si>
    <t>g/kg</t>
  </si>
  <si>
    <t>X</t>
  </si>
  <si>
    <t>Abs moisture content</t>
  </si>
  <si>
    <t>kJ/kg dry air</t>
  </si>
  <si>
    <t>egg store</t>
  </si>
  <si>
    <t>setter room</t>
  </si>
  <si>
    <t>Constants</t>
  </si>
  <si>
    <t>-</t>
  </si>
  <si>
    <t>Units</t>
  </si>
  <si>
    <t xml:space="preserve">Temperature </t>
  </si>
  <si>
    <t>Humidity</t>
  </si>
  <si>
    <t>Condensation?</t>
  </si>
  <si>
    <t>Dew point (Td)</t>
  </si>
  <si>
    <t>Energy content (h)</t>
  </si>
  <si>
    <t>Moisture content (Xh)</t>
  </si>
  <si>
    <t>Max water saturation pressure (Pws)</t>
  </si>
  <si>
    <t>Water saturation pressure (Pws)</t>
  </si>
  <si>
    <t>incubator</t>
  </si>
  <si>
    <t>(Air pressure at sea level is 1000 hPa)</t>
  </si>
  <si>
    <r>
      <t>Conditions (</t>
    </r>
    <r>
      <rPr>
        <b/>
        <i/>
        <sz val="10"/>
        <color indexed="17"/>
        <rFont val="Arial"/>
        <family val="2"/>
      </rPr>
      <t>enter new values</t>
    </r>
    <r>
      <rPr>
        <b/>
        <i/>
        <sz val="10"/>
        <rFont val="Arial"/>
        <family val="2"/>
      </rPr>
      <t>)</t>
    </r>
  </si>
  <si>
    <r>
      <t>Calculations (</t>
    </r>
    <r>
      <rPr>
        <b/>
        <i/>
        <sz val="10"/>
        <color indexed="10"/>
        <rFont val="Arial"/>
        <family val="2"/>
      </rPr>
      <t>results</t>
    </r>
    <r>
      <rPr>
        <b/>
        <i/>
        <sz val="10"/>
        <rFont val="Arial"/>
        <family val="2"/>
      </rPr>
      <t>)</t>
    </r>
  </si>
  <si>
    <r>
      <t>Pressure (</t>
    </r>
    <r>
      <rPr>
        <b/>
        <i/>
        <sz val="10"/>
        <color indexed="17"/>
        <rFont val="Arial"/>
        <family val="2"/>
      </rPr>
      <t>enter new value</t>
    </r>
    <r>
      <rPr>
        <b/>
        <i/>
        <sz val="10"/>
        <rFont val="Arial"/>
        <family val="2"/>
      </rPr>
      <t>)</t>
    </r>
  </si>
  <si>
    <t>RQ</t>
  </si>
  <si>
    <t>Capacity</t>
  </si>
  <si>
    <t>Fertility</t>
  </si>
  <si>
    <t>Egg weight</t>
  </si>
  <si>
    <t>g</t>
  </si>
  <si>
    <t>Egg weight loss</t>
  </si>
  <si>
    <t>l/hr</t>
  </si>
  <si>
    <t>Air in</t>
  </si>
  <si>
    <t>Air out</t>
  </si>
  <si>
    <t>T-air</t>
  </si>
  <si>
    <t>RH-air</t>
  </si>
  <si>
    <t>Energy content</t>
  </si>
  <si>
    <t>CO2</t>
  </si>
  <si>
    <t>O2</t>
  </si>
  <si>
    <t>ppm</t>
  </si>
  <si>
    <t>day</t>
  </si>
  <si>
    <t>HP (W/egg)</t>
  </si>
  <si>
    <t>eggs</t>
  </si>
  <si>
    <t>Extra spray</t>
  </si>
  <si>
    <t>CO2 (L/hr)</t>
  </si>
  <si>
    <t>O2 (L/hr)</t>
  </si>
  <si>
    <t>V-CO2</t>
  </si>
  <si>
    <t>V-O2</t>
  </si>
  <si>
    <t>H2O (kg/hr)</t>
  </si>
  <si>
    <t>V-H2O</t>
  </si>
  <si>
    <r>
      <t>Incubator settings (</t>
    </r>
    <r>
      <rPr>
        <b/>
        <sz val="10"/>
        <color indexed="17"/>
        <rFont val="Arial"/>
        <family val="2"/>
      </rPr>
      <t>enter new values</t>
    </r>
    <r>
      <rPr>
        <b/>
        <sz val="10"/>
        <rFont val="Arial"/>
        <family val="2"/>
      </rPr>
      <t>)</t>
    </r>
  </si>
  <si>
    <t xml:space="preserve">Specific heat of eggs: </t>
  </si>
  <si>
    <t>kJ per ºC per kg</t>
  </si>
  <si>
    <t xml:space="preserve">Specific heat of air: </t>
  </si>
  <si>
    <t xml:space="preserve">Evaporative heat loss: </t>
  </si>
  <si>
    <t>kJ per liter of water</t>
  </si>
  <si>
    <t>kJ</t>
  </si>
  <si>
    <t>l of water</t>
  </si>
  <si>
    <t>Moisture loss eggs</t>
  </si>
  <si>
    <t>cools down eggs with</t>
  </si>
  <si>
    <t>Total</t>
  </si>
  <si>
    <t>m3/hr</t>
  </si>
  <si>
    <t>Required moisture for balance</t>
  </si>
  <si>
    <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or</t>
    </r>
  </si>
  <si>
    <t>Increase in moisture content by egg weight loss</t>
  </si>
  <si>
    <t>Spray required for balance</t>
  </si>
  <si>
    <r>
      <t>To decrease ET with 1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</si>
  <si>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To cool eggs down 1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C </t>
    </r>
  </si>
  <si>
    <t>Ventilation rate at day</t>
  </si>
  <si>
    <t>V-heat</t>
  </si>
  <si>
    <t>Heat (MJ)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</si>
</sst>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0.00000"/>
    <numFmt numFmtId="179" formatCode="0.0000"/>
    <numFmt numFmtId="180" formatCode="0.000"/>
    <numFmt numFmtId="181" formatCode="0.0"/>
    <numFmt numFmtId="182" formatCode="0.000000"/>
    <numFmt numFmtId="183" formatCode="0.0000000"/>
    <numFmt numFmtId="184" formatCode="0.00000000"/>
    <numFmt numFmtId="185" formatCode="0.0000E+00;\ĝ"/>
    <numFmt numFmtId="186" formatCode="0.0000E+00;\铔"/>
    <numFmt numFmtId="187" formatCode="0.000E+00;\铔"/>
    <numFmt numFmtId="188" formatCode="0.00E+00;\铔"/>
    <numFmt numFmtId="189" formatCode="0.0E+00;\铔"/>
    <numFmt numFmtId="190" formatCode="0E+00;\铔"/>
    <numFmt numFmtId="191" formatCode="0.00000E+00;\铔"/>
    <numFmt numFmtId="192" formatCode="0.000000E+00;\铔"/>
    <numFmt numFmtId="193" formatCode="0.0000000E+00;\铔"/>
    <numFmt numFmtId="194" formatCode="0.00000000E+00;\铔"/>
    <numFmt numFmtId="195" formatCode="&quot;Ja&quot;;&quot;Ja&quot;;&quot;Nee&quot;"/>
    <numFmt numFmtId="196" formatCode="&quot;Waar&quot;;&quot;Waar&quot;;&quot;Niet waar&quot;"/>
    <numFmt numFmtId="197" formatCode="&quot;Aan&quot;;&quot;Aan&quot;;&quot;Uit&quot;"/>
    <numFmt numFmtId="198" formatCode="0.0000000000"/>
    <numFmt numFmtId="199" formatCode="0.0E+00"/>
    <numFmt numFmtId="200" formatCode="0E+00"/>
    <numFmt numFmtId="201" formatCode="0.000E+00"/>
    <numFmt numFmtId="202" formatCode="0.0000E+00"/>
    <numFmt numFmtId="203" formatCode="0.00000E+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000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vertAlign val="superscript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81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1" fontId="5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181" fontId="54" fillId="0" borderId="0" xfId="0" applyNumberFormat="1" applyFont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181" fontId="54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181" fontId="0" fillId="0" borderId="0" xfId="0" applyNumberFormat="1" applyAlignment="1">
      <alignment/>
    </xf>
    <xf numFmtId="181" fontId="0" fillId="0" borderId="0" xfId="0" applyNumberForma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5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4" fillId="0" borderId="0" xfId="0" applyNumberFormat="1" applyFont="1" applyAlignment="1">
      <alignment horizontal="center"/>
    </xf>
    <xf numFmtId="0" fontId="53" fillId="0" borderId="11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4325"/>
          <c:w val="0.81925"/>
          <c:h val="0.8532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Ventilation!$G$34</c:f>
              <c:strCache>
                <c:ptCount val="1"/>
                <c:pt idx="0">
                  <c:v>V-CO2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Ventilation!$A$35:$A$52</c:f>
              <c:numCache/>
            </c:numRef>
          </c:xVal>
          <c:yVal>
            <c:numRef>
              <c:f>Ventilation!$G$35:$G$52</c:f>
              <c:numCache/>
            </c:numRef>
          </c:yVal>
          <c:smooth val="1"/>
        </c:ser>
        <c:ser>
          <c:idx val="0"/>
          <c:order val="1"/>
          <c:tx>
            <c:strRef>
              <c:f>Ventilation!$H$34</c:f>
              <c:strCache>
                <c:ptCount val="1"/>
                <c:pt idx="0">
                  <c:v>V-O2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Ventilation!$A$35:$A$52</c:f>
              <c:numCache/>
            </c:numRef>
          </c:xVal>
          <c:yVal>
            <c:numRef>
              <c:f>Ventilation!$H$35:$H$52</c:f>
              <c:numCache/>
            </c:numRef>
          </c:yVal>
          <c:smooth val="1"/>
        </c:ser>
        <c:ser>
          <c:idx val="1"/>
          <c:order val="2"/>
          <c:tx>
            <c:strRef>
              <c:f>Ventilation!$I$34</c:f>
              <c:strCache>
                <c:ptCount val="1"/>
                <c:pt idx="0">
                  <c:v>V-H2O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Ventilation!$A$35:$A$52</c:f>
              <c:numCache/>
            </c:numRef>
          </c:xVal>
          <c:yVal>
            <c:numRef>
              <c:f>Ventilation!$I$35:$I$52</c:f>
              <c:numCache/>
            </c:numRef>
          </c:yVal>
          <c:smooth val="1"/>
        </c:ser>
        <c:ser>
          <c:idx val="2"/>
          <c:order val="3"/>
          <c:tx>
            <c:strRef>
              <c:f>Ventilation!$J$34</c:f>
              <c:strCache>
                <c:ptCount val="1"/>
                <c:pt idx="0">
                  <c:v>V-heat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Ventilation!$A$35:$A$52</c:f>
              <c:numCache/>
            </c:numRef>
          </c:xVal>
          <c:yVal>
            <c:numRef>
              <c:f>Ventilation!$J$35:$J$52</c:f>
              <c:numCache/>
            </c:numRef>
          </c:yVal>
          <c:smooth val="1"/>
        </c:ser>
        <c:axId val="13854495"/>
        <c:axId val="57581592"/>
      </c:scatterChart>
      <c:valAx>
        <c:axId val="13854495"/>
        <c:scaling>
          <c:orientation val="minMax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(d)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7581592"/>
        <c:crosses val="autoZero"/>
        <c:crossBetween val="midCat"/>
        <c:dispUnits/>
        <c:majorUnit val="3"/>
      </c:valAx>
      <c:valAx>
        <c:axId val="575815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Ventilation (m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/hr)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3854495"/>
        <c:crosses val="autoZero"/>
        <c:crossBetween val="midCat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"/>
          <c:y val="0.0995"/>
          <c:w val="0.1775"/>
          <c:h val="0.2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114300</xdr:rowOff>
    </xdr:from>
    <xdr:to>
      <xdr:col>14</xdr:col>
      <xdr:colOff>200025</xdr:colOff>
      <xdr:row>31</xdr:row>
      <xdr:rowOff>133350</xdr:rowOff>
    </xdr:to>
    <xdr:graphicFrame>
      <xdr:nvGraphicFramePr>
        <xdr:cNvPr id="1" name="Chart 3"/>
        <xdr:cNvGraphicFramePr/>
      </xdr:nvGraphicFramePr>
      <xdr:xfrm>
        <a:off x="6096000" y="1409700"/>
        <a:ext cx="5867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85" zoomScaleNormal="85" zoomScalePageLayoutView="0" workbookViewId="0" topLeftCell="A4">
      <selection activeCell="B21" sqref="B21"/>
    </sheetView>
  </sheetViews>
  <sheetFormatPr defaultColWidth="9.140625" defaultRowHeight="12.75"/>
  <cols>
    <col min="1" max="1" width="41.140625" style="0" customWidth="1"/>
    <col min="2" max="2" width="12.421875" style="0" bestFit="1" customWidth="1"/>
    <col min="3" max="6" width="12.421875" style="0" customWidth="1"/>
    <col min="15" max="15" width="12.7109375" style="0" customWidth="1"/>
  </cols>
  <sheetData>
    <row r="1" spans="1:6" ht="12.75">
      <c r="A1" s="2"/>
      <c r="B1" s="3"/>
      <c r="C1" s="2"/>
      <c r="D1" s="2"/>
      <c r="E1" s="2"/>
      <c r="F1" s="2"/>
    </row>
    <row r="2" spans="1:6" ht="12.75">
      <c r="A2" s="15" t="s">
        <v>29</v>
      </c>
      <c r="B2" s="23">
        <v>1000</v>
      </c>
      <c r="C2" s="2" t="s">
        <v>4</v>
      </c>
      <c r="D2" s="2" t="s">
        <v>26</v>
      </c>
      <c r="E2" s="2"/>
      <c r="F2" s="2"/>
    </row>
    <row r="3" spans="4:5" ht="12.75">
      <c r="D3" s="2"/>
      <c r="E3" s="2"/>
    </row>
    <row r="4" spans="1:5" ht="12.75">
      <c r="A4" s="10"/>
      <c r="B4" s="9" t="s">
        <v>12</v>
      </c>
      <c r="C4" s="9" t="s">
        <v>13</v>
      </c>
      <c r="D4" s="9" t="s">
        <v>25</v>
      </c>
      <c r="E4" s="20" t="s">
        <v>16</v>
      </c>
    </row>
    <row r="5" ht="12.75">
      <c r="A5" s="15" t="s">
        <v>27</v>
      </c>
    </row>
    <row r="6" spans="1:5" ht="12.75">
      <c r="A6" s="11" t="s">
        <v>17</v>
      </c>
      <c r="B6" s="21">
        <v>20</v>
      </c>
      <c r="C6" s="21">
        <v>25</v>
      </c>
      <c r="D6" s="21">
        <v>37</v>
      </c>
      <c r="E6" s="16" t="s">
        <v>2</v>
      </c>
    </row>
    <row r="7" spans="1:5" ht="12.75">
      <c r="A7" s="11" t="s">
        <v>18</v>
      </c>
      <c r="B7" s="21">
        <v>80</v>
      </c>
      <c r="C7" s="21">
        <v>50</v>
      </c>
      <c r="D7" s="21">
        <v>55</v>
      </c>
      <c r="E7" s="17" t="s">
        <v>0</v>
      </c>
    </row>
    <row r="8" spans="1:6" ht="12.75">
      <c r="A8" s="12"/>
      <c r="B8" s="12"/>
      <c r="C8" s="12"/>
      <c r="D8" s="12"/>
      <c r="E8" s="18"/>
      <c r="F8" s="2"/>
    </row>
    <row r="9" spans="1:6" ht="12.75">
      <c r="A9" s="15" t="s">
        <v>28</v>
      </c>
      <c r="E9" s="19"/>
      <c r="F9" s="2"/>
    </row>
    <row r="10" spans="1:6" ht="12.75">
      <c r="A10" s="13" t="s">
        <v>22</v>
      </c>
      <c r="B10" s="22">
        <f>data!B85*B7/100</f>
        <v>11.91166986798926</v>
      </c>
      <c r="C10" s="22">
        <f>data!C85*C7/100</f>
        <v>10.172842769016077</v>
      </c>
      <c r="D10" s="22">
        <f>data!D85*D7/100</f>
        <v>22.917454490240207</v>
      </c>
      <c r="E10" s="18" t="s">
        <v>8</v>
      </c>
      <c r="F10" s="2"/>
    </row>
    <row r="11" spans="1:6" ht="12.75">
      <c r="A11" s="13" t="s">
        <v>20</v>
      </c>
      <c r="B11" s="22">
        <f>data!$B$4/((data!$B$3/(LOG(data!B84/data!$B$2)))-1)</f>
        <v>16.444258939309563</v>
      </c>
      <c r="C11" s="22">
        <f>data!$B$4/((data!$B$3/(LOG(data!C84/data!$B$2)))-1)</f>
        <v>13.856324508142423</v>
      </c>
      <c r="D11" s="22">
        <f>data!$B$4/((data!$B$3/(LOG(data!D84/data!$B$2)))-1)</f>
        <v>26.457359705947926</v>
      </c>
      <c r="E11" s="18" t="s">
        <v>2</v>
      </c>
      <c r="F11" s="2"/>
    </row>
    <row r="12" spans="1:6" ht="12.75">
      <c r="A12" s="13" t="s">
        <v>21</v>
      </c>
      <c r="B12" s="22">
        <f>B6*(1.01+0.00189*B10)+2.5*B10</f>
        <v>50.42943579098315</v>
      </c>
      <c r="C12" s="22">
        <f>C6*(1.01+0.00189*C10)+2.5*C10</f>
        <v>51.162773743376206</v>
      </c>
      <c r="D12" s="22">
        <f>D6*(1.01+0.00189*D10)+2.5*D10</f>
        <v>96.26625381810301</v>
      </c>
      <c r="E12" s="18" t="s">
        <v>11</v>
      </c>
      <c r="F12" s="2"/>
    </row>
    <row r="13" spans="1:6" ht="12.75">
      <c r="A13" s="2" t="s">
        <v>10</v>
      </c>
      <c r="B13" s="28">
        <f>2.16679*data!B84*100/(Ventilation!B6+273.15)</f>
        <v>13.824255940003727</v>
      </c>
      <c r="C13" s="28">
        <f>2.16679*data!C84*100/(Ventilation!C6+273.15)</f>
        <v>11.509642054402075</v>
      </c>
      <c r="D13" s="28">
        <f>2.16679*data!D84*100/(Ventilation!D6+273.15)</f>
        <v>24.124957551394335</v>
      </c>
      <c r="E13" s="2" t="s">
        <v>1</v>
      </c>
      <c r="F13" s="2"/>
    </row>
    <row r="14" spans="1:4" ht="12.75">
      <c r="A14" s="2" t="s">
        <v>19</v>
      </c>
      <c r="C14" s="1" t="str">
        <f>IF(B6&lt;C11,"yes","no")</f>
        <v>no</v>
      </c>
      <c r="D14" s="1" t="str">
        <f>IF(C6&lt;D11,"yes","no")</f>
        <v>yes</v>
      </c>
    </row>
    <row r="17" ht="12.75">
      <c r="A17" s="25" t="s">
        <v>55</v>
      </c>
    </row>
    <row r="18" spans="1:3" ht="12.75">
      <c r="A18" t="s">
        <v>31</v>
      </c>
      <c r="B18" s="29">
        <v>57600</v>
      </c>
      <c r="C18" s="2" t="s">
        <v>47</v>
      </c>
    </row>
    <row r="19" spans="1:2" ht="12.75">
      <c r="A19" t="s">
        <v>30</v>
      </c>
      <c r="B19" s="29">
        <v>0.67</v>
      </c>
    </row>
    <row r="20" spans="1:6" ht="12.75">
      <c r="A20" t="s">
        <v>32</v>
      </c>
      <c r="B20" s="29">
        <v>100</v>
      </c>
      <c r="C20" t="s">
        <v>0</v>
      </c>
      <c r="F20" s="2"/>
    </row>
    <row r="21" spans="1:3" ht="12.75">
      <c r="A21" t="s">
        <v>33</v>
      </c>
      <c r="B21" s="29">
        <v>60</v>
      </c>
      <c r="C21" t="s">
        <v>34</v>
      </c>
    </row>
    <row r="22" spans="1:6" ht="12.75">
      <c r="A22" t="s">
        <v>35</v>
      </c>
      <c r="B22" s="29">
        <v>11</v>
      </c>
      <c r="C22" t="s">
        <v>0</v>
      </c>
      <c r="F22" s="2"/>
    </row>
    <row r="23" spans="1:3" ht="12.75">
      <c r="A23" s="2" t="s">
        <v>48</v>
      </c>
      <c r="B23" s="29">
        <v>0</v>
      </c>
      <c r="C23" t="s">
        <v>36</v>
      </c>
    </row>
    <row r="25" spans="2:3" ht="12.75">
      <c r="B25" s="1" t="s">
        <v>37</v>
      </c>
      <c r="C25" s="1" t="s">
        <v>38</v>
      </c>
    </row>
    <row r="26" spans="1:4" ht="12.75">
      <c r="A26" t="s">
        <v>39</v>
      </c>
      <c r="B26" s="26">
        <f>C6</f>
        <v>25</v>
      </c>
      <c r="C26" s="26">
        <f>D6</f>
        <v>37</v>
      </c>
      <c r="D26" t="s">
        <v>2</v>
      </c>
    </row>
    <row r="27" spans="1:4" ht="12.75">
      <c r="A27" t="s">
        <v>40</v>
      </c>
      <c r="B27" s="26">
        <f>C7</f>
        <v>50</v>
      </c>
      <c r="C27" s="26">
        <f>D7</f>
        <v>55</v>
      </c>
      <c r="D27" t="s">
        <v>0</v>
      </c>
    </row>
    <row r="28" spans="1:4" ht="12.75">
      <c r="A28" t="s">
        <v>41</v>
      </c>
      <c r="B28" s="27">
        <f>C12</f>
        <v>51.162773743376206</v>
      </c>
      <c r="C28" s="27">
        <f>D12</f>
        <v>96.26625381810301</v>
      </c>
      <c r="D28" s="18" t="s">
        <v>11</v>
      </c>
    </row>
    <row r="30" spans="1:4" ht="12.75">
      <c r="A30" s="2" t="s">
        <v>42</v>
      </c>
      <c r="B30" s="30">
        <v>300</v>
      </c>
      <c r="C30" s="30">
        <v>4000</v>
      </c>
      <c r="D30" s="2" t="s">
        <v>44</v>
      </c>
    </row>
    <row r="31" spans="1:4" ht="12.75">
      <c r="A31" s="2" t="s">
        <v>43</v>
      </c>
      <c r="B31" s="30">
        <v>20</v>
      </c>
      <c r="C31" s="30">
        <v>19</v>
      </c>
      <c r="D31" t="s">
        <v>0</v>
      </c>
    </row>
    <row r="34" spans="1:10" ht="12.75">
      <c r="A34" s="26" t="s">
        <v>45</v>
      </c>
      <c r="B34" s="26" t="s">
        <v>46</v>
      </c>
      <c r="C34" s="24" t="s">
        <v>49</v>
      </c>
      <c r="D34" s="24" t="s">
        <v>50</v>
      </c>
      <c r="E34" s="24" t="s">
        <v>53</v>
      </c>
      <c r="F34" s="24" t="s">
        <v>75</v>
      </c>
      <c r="G34" s="24" t="s">
        <v>51</v>
      </c>
      <c r="H34" s="24" t="s">
        <v>52</v>
      </c>
      <c r="I34" s="24" t="s">
        <v>54</v>
      </c>
      <c r="J34" s="24" t="s">
        <v>74</v>
      </c>
    </row>
    <row r="35" spans="1:10" ht="12.75">
      <c r="A35" s="26">
        <v>1</v>
      </c>
      <c r="B35" s="26">
        <v>0</v>
      </c>
      <c r="C35" s="36">
        <f aca="true" t="shared" si="0" ref="C35:C52">($B$18*($B$20/100)*B35*3600/1000)/((16.2/$B$19)+5)</f>
        <v>0</v>
      </c>
      <c r="D35" s="36">
        <f>C35/$B$19</f>
        <v>0</v>
      </c>
      <c r="E35" s="27">
        <f aca="true" t="shared" si="1" ref="E35:E52">$B$23+($B$18*$B$21*$B$22/100/1000)/18/24</f>
        <v>0.88</v>
      </c>
      <c r="F35" s="27">
        <f>$B$21/50*(B35*$B$18*$B$20/100000)*3600/1000</f>
        <v>0</v>
      </c>
      <c r="G35" s="39">
        <f aca="true" t="shared" si="2" ref="G35:G52">C35/($C$30-$B$30)*1000</f>
        <v>0</v>
      </c>
      <c r="H35" s="36">
        <f aca="true" t="shared" si="3" ref="H35:H52">D35/(($B$31-$C$31)*10000)*1000</f>
        <v>0</v>
      </c>
      <c r="I35" s="36">
        <f>1000*E35/($D$13-$C$13)</f>
        <v>69.7564797495401</v>
      </c>
      <c r="J35" s="36">
        <f>F35/($C$28-$B$28)*1000</f>
        <v>0</v>
      </c>
    </row>
    <row r="36" spans="1:10" ht="12.75">
      <c r="A36" s="26">
        <v>2</v>
      </c>
      <c r="B36" s="26">
        <v>0.002</v>
      </c>
      <c r="C36" s="36">
        <f t="shared" si="0"/>
        <v>14.212910485933506</v>
      </c>
      <c r="D36" s="36">
        <f aca="true" t="shared" si="4" ref="D36:D52">C36/$B$19</f>
        <v>21.213299232736574</v>
      </c>
      <c r="E36" s="27">
        <f t="shared" si="1"/>
        <v>0.88</v>
      </c>
      <c r="F36" s="27">
        <f aca="true" t="shared" si="5" ref="F36:F52">$B$21/50*(B36*$B$18*$B$20/100000)*3600/1000</f>
        <v>0.497664</v>
      </c>
      <c r="G36" s="39">
        <f t="shared" si="2"/>
        <v>3.841327158360407</v>
      </c>
      <c r="H36" s="36">
        <f t="shared" si="3"/>
        <v>2.1213299232736573</v>
      </c>
      <c r="I36" s="36">
        <f aca="true" t="shared" si="6" ref="I35:I52">1000*E36/($D$13-$C$13)</f>
        <v>69.7564797495401</v>
      </c>
      <c r="J36" s="36">
        <f aca="true" t="shared" si="7" ref="J36:J52">F36/($C$28-$B$28)*1000</f>
        <v>11.033827083308813</v>
      </c>
    </row>
    <row r="37" spans="1:10" ht="12.75">
      <c r="A37" s="26">
        <v>3</v>
      </c>
      <c r="B37" s="26">
        <v>0.0035</v>
      </c>
      <c r="C37" s="36">
        <f t="shared" si="0"/>
        <v>24.872593350383635</v>
      </c>
      <c r="D37" s="36">
        <f t="shared" si="4"/>
        <v>37.123273657289005</v>
      </c>
      <c r="E37" s="27">
        <f t="shared" si="1"/>
        <v>0.88</v>
      </c>
      <c r="F37" s="27">
        <f t="shared" si="5"/>
        <v>0.870912</v>
      </c>
      <c r="G37" s="39">
        <f t="shared" si="2"/>
        <v>6.7223225271307125</v>
      </c>
      <c r="H37" s="36">
        <f t="shared" si="3"/>
        <v>3.7123273657289</v>
      </c>
      <c r="I37" s="36">
        <f t="shared" si="6"/>
        <v>69.7564797495401</v>
      </c>
      <c r="J37" s="36">
        <f t="shared" si="7"/>
        <v>19.30919739579042</v>
      </c>
    </row>
    <row r="38" spans="1:10" ht="12.75">
      <c r="A38" s="26">
        <v>4</v>
      </c>
      <c r="B38" s="26">
        <v>0.006</v>
      </c>
      <c r="C38" s="36">
        <f t="shared" si="0"/>
        <v>42.63873145780052</v>
      </c>
      <c r="D38" s="36">
        <f t="shared" si="4"/>
        <v>63.63989769820972</v>
      </c>
      <c r="E38" s="27">
        <f t="shared" si="1"/>
        <v>0.88</v>
      </c>
      <c r="F38" s="27">
        <f t="shared" si="5"/>
        <v>1.492992</v>
      </c>
      <c r="G38" s="39">
        <f t="shared" si="2"/>
        <v>11.523981475081222</v>
      </c>
      <c r="H38" s="36">
        <f t="shared" si="3"/>
        <v>6.363989769820972</v>
      </c>
      <c r="I38" s="36">
        <f t="shared" si="6"/>
        <v>69.7564797495401</v>
      </c>
      <c r="J38" s="36">
        <f t="shared" si="7"/>
        <v>33.101481249926444</v>
      </c>
    </row>
    <row r="39" spans="1:10" ht="12.75">
      <c r="A39" s="26">
        <v>5</v>
      </c>
      <c r="B39" s="26">
        <v>0.0075</v>
      </c>
      <c r="C39" s="36">
        <f t="shared" si="0"/>
        <v>53.29841432225065</v>
      </c>
      <c r="D39" s="36">
        <f t="shared" si="4"/>
        <v>79.54987212276215</v>
      </c>
      <c r="E39" s="27">
        <f t="shared" si="1"/>
        <v>0.88</v>
      </c>
      <c r="F39" s="27">
        <f t="shared" si="5"/>
        <v>1.86624</v>
      </c>
      <c r="G39" s="39">
        <f t="shared" si="2"/>
        <v>14.404976843851527</v>
      </c>
      <c r="H39" s="36">
        <f t="shared" si="3"/>
        <v>7.954987212276216</v>
      </c>
      <c r="I39" s="36">
        <f t="shared" si="6"/>
        <v>69.7564797495401</v>
      </c>
      <c r="J39" s="36">
        <f t="shared" si="7"/>
        <v>41.37685156240804</v>
      </c>
    </row>
    <row r="40" spans="1:10" ht="12.75">
      <c r="A40" s="26">
        <v>6</v>
      </c>
      <c r="B40" s="26">
        <v>0.0095</v>
      </c>
      <c r="C40" s="36">
        <f t="shared" si="0"/>
        <v>67.51132480818414</v>
      </c>
      <c r="D40" s="36">
        <f t="shared" si="4"/>
        <v>100.76317135549871</v>
      </c>
      <c r="E40" s="27">
        <f t="shared" si="1"/>
        <v>0.88</v>
      </c>
      <c r="F40" s="27">
        <f t="shared" si="5"/>
        <v>2.3639039999999993</v>
      </c>
      <c r="G40" s="39">
        <f t="shared" si="2"/>
        <v>18.24630400221193</v>
      </c>
      <c r="H40" s="36">
        <f t="shared" si="3"/>
        <v>10.076317135549871</v>
      </c>
      <c r="I40" s="36">
        <f t="shared" si="6"/>
        <v>69.7564797495401</v>
      </c>
      <c r="J40" s="36">
        <f t="shared" si="7"/>
        <v>52.41067864571684</v>
      </c>
    </row>
    <row r="41" spans="1:10" ht="12.75">
      <c r="A41" s="26">
        <v>7</v>
      </c>
      <c r="B41" s="26">
        <v>0.012</v>
      </c>
      <c r="C41" s="36">
        <f t="shared" si="0"/>
        <v>85.27746291560103</v>
      </c>
      <c r="D41" s="36">
        <f t="shared" si="4"/>
        <v>127.27979539641944</v>
      </c>
      <c r="E41" s="27">
        <f t="shared" si="1"/>
        <v>0.88</v>
      </c>
      <c r="F41" s="27">
        <f t="shared" si="5"/>
        <v>2.985984</v>
      </c>
      <c r="G41" s="39">
        <f t="shared" si="2"/>
        <v>23.047962950162443</v>
      </c>
      <c r="H41" s="36">
        <f t="shared" si="3"/>
        <v>12.727979539641945</v>
      </c>
      <c r="I41" s="36">
        <f t="shared" si="6"/>
        <v>69.7564797495401</v>
      </c>
      <c r="J41" s="36">
        <f t="shared" si="7"/>
        <v>66.20296249985289</v>
      </c>
    </row>
    <row r="42" spans="1:10" ht="12.75">
      <c r="A42" s="26">
        <v>8</v>
      </c>
      <c r="B42" s="26">
        <v>0.015</v>
      </c>
      <c r="C42" s="36">
        <f t="shared" si="0"/>
        <v>106.5968286445013</v>
      </c>
      <c r="D42" s="36">
        <f t="shared" si="4"/>
        <v>159.0997442455243</v>
      </c>
      <c r="E42" s="27">
        <f t="shared" si="1"/>
        <v>0.88</v>
      </c>
      <c r="F42" s="27">
        <f t="shared" si="5"/>
        <v>3.73248</v>
      </c>
      <c r="G42" s="39">
        <f t="shared" si="2"/>
        <v>28.809953687703054</v>
      </c>
      <c r="H42" s="36">
        <f t="shared" si="3"/>
        <v>15.909974424552432</v>
      </c>
      <c r="I42" s="36">
        <f t="shared" si="6"/>
        <v>69.7564797495401</v>
      </c>
      <c r="J42" s="36">
        <f t="shared" si="7"/>
        <v>82.75370312481608</v>
      </c>
    </row>
    <row r="43" spans="1:10" ht="12.75">
      <c r="A43" s="26">
        <v>9</v>
      </c>
      <c r="B43" s="26">
        <v>0.02</v>
      </c>
      <c r="C43" s="36">
        <f t="shared" si="0"/>
        <v>142.12910485933506</v>
      </c>
      <c r="D43" s="36">
        <f t="shared" si="4"/>
        <v>212.13299232736574</v>
      </c>
      <c r="E43" s="27">
        <f t="shared" si="1"/>
        <v>0.88</v>
      </c>
      <c r="F43" s="27">
        <f t="shared" si="5"/>
        <v>4.97664</v>
      </c>
      <c r="G43" s="39">
        <f t="shared" si="2"/>
        <v>38.413271583604065</v>
      </c>
      <c r="H43" s="36">
        <f t="shared" si="3"/>
        <v>21.213299232736574</v>
      </c>
      <c r="I43" s="36">
        <f t="shared" si="6"/>
        <v>69.7564797495401</v>
      </c>
      <c r="J43" s="36">
        <f t="shared" si="7"/>
        <v>110.33827083308813</v>
      </c>
    </row>
    <row r="44" spans="1:10" ht="12.75">
      <c r="A44" s="26">
        <v>10</v>
      </c>
      <c r="B44" s="26">
        <v>0.032</v>
      </c>
      <c r="C44" s="36">
        <f t="shared" si="0"/>
        <v>227.4065677749361</v>
      </c>
      <c r="D44" s="36">
        <f t="shared" si="4"/>
        <v>339.4127877237852</v>
      </c>
      <c r="E44" s="27">
        <f t="shared" si="1"/>
        <v>0.88</v>
      </c>
      <c r="F44" s="27">
        <f t="shared" si="5"/>
        <v>7.962624</v>
      </c>
      <c r="G44" s="39">
        <f t="shared" si="2"/>
        <v>61.461234533766515</v>
      </c>
      <c r="H44" s="36">
        <f t="shared" si="3"/>
        <v>33.94127877237852</v>
      </c>
      <c r="I44" s="36">
        <f t="shared" si="6"/>
        <v>69.7564797495401</v>
      </c>
      <c r="J44" s="36">
        <f t="shared" si="7"/>
        <v>176.541233332941</v>
      </c>
    </row>
    <row r="45" spans="1:10" ht="12.75">
      <c r="A45" s="26">
        <v>11</v>
      </c>
      <c r="B45" s="26">
        <v>0.044</v>
      </c>
      <c r="C45" s="36">
        <f t="shared" si="0"/>
        <v>312.68403069053704</v>
      </c>
      <c r="D45" s="36">
        <f t="shared" si="4"/>
        <v>466.6925831202045</v>
      </c>
      <c r="E45" s="27">
        <f t="shared" si="1"/>
        <v>0.88</v>
      </c>
      <c r="F45" s="27">
        <f t="shared" si="5"/>
        <v>10.948607999999998</v>
      </c>
      <c r="G45" s="39">
        <f t="shared" si="2"/>
        <v>84.50919748392893</v>
      </c>
      <c r="H45" s="36">
        <f t="shared" si="3"/>
        <v>46.669258312020446</v>
      </c>
      <c r="I45" s="36">
        <f t="shared" si="6"/>
        <v>69.7564797495401</v>
      </c>
      <c r="J45" s="36">
        <f t="shared" si="7"/>
        <v>242.74419583279385</v>
      </c>
    </row>
    <row r="46" spans="1:10" ht="12.75">
      <c r="A46" s="26">
        <v>12</v>
      </c>
      <c r="B46" s="26">
        <v>0.065</v>
      </c>
      <c r="C46" s="36">
        <f t="shared" si="0"/>
        <v>461.9195907928389</v>
      </c>
      <c r="D46" s="36">
        <f t="shared" si="4"/>
        <v>689.4322250639386</v>
      </c>
      <c r="E46" s="27">
        <f t="shared" si="1"/>
        <v>0.88</v>
      </c>
      <c r="F46" s="27">
        <f t="shared" si="5"/>
        <v>16.17408</v>
      </c>
      <c r="G46" s="39">
        <f t="shared" si="2"/>
        <v>124.84313264671322</v>
      </c>
      <c r="H46" s="36">
        <f t="shared" si="3"/>
        <v>68.94322250639387</v>
      </c>
      <c r="I46" s="36">
        <f t="shared" si="6"/>
        <v>69.7564797495401</v>
      </c>
      <c r="J46" s="36">
        <f t="shared" si="7"/>
        <v>358.5993802075364</v>
      </c>
    </row>
    <row r="47" spans="1:10" ht="12.75">
      <c r="A47" s="26">
        <v>13</v>
      </c>
      <c r="B47" s="26">
        <v>0.095</v>
      </c>
      <c r="C47" s="36">
        <f t="shared" si="0"/>
        <v>675.1132480818416</v>
      </c>
      <c r="D47" s="36">
        <f t="shared" si="4"/>
        <v>1007.6317135549873</v>
      </c>
      <c r="E47" s="27">
        <f t="shared" si="1"/>
        <v>0.88</v>
      </c>
      <c r="F47" s="27">
        <f t="shared" si="5"/>
        <v>23.63904</v>
      </c>
      <c r="G47" s="39">
        <f t="shared" si="2"/>
        <v>182.46304002211932</v>
      </c>
      <c r="H47" s="36">
        <f t="shared" si="3"/>
        <v>100.76317135549873</v>
      </c>
      <c r="I47" s="36">
        <f t="shared" si="6"/>
        <v>69.7564797495401</v>
      </c>
      <c r="J47" s="36">
        <f t="shared" si="7"/>
        <v>524.1067864571687</v>
      </c>
    </row>
    <row r="48" spans="1:10" ht="12.75">
      <c r="A48" s="26">
        <v>14</v>
      </c>
      <c r="B48" s="26">
        <v>0.113</v>
      </c>
      <c r="C48" s="36">
        <f t="shared" si="0"/>
        <v>803.029442455243</v>
      </c>
      <c r="D48" s="36">
        <f t="shared" si="4"/>
        <v>1198.5514066496164</v>
      </c>
      <c r="E48" s="27">
        <f t="shared" si="1"/>
        <v>0.88</v>
      </c>
      <c r="F48" s="27">
        <f t="shared" si="5"/>
        <v>28.118016</v>
      </c>
      <c r="G48" s="39">
        <f t="shared" si="2"/>
        <v>217.034984447363</v>
      </c>
      <c r="H48" s="36">
        <f t="shared" si="3"/>
        <v>119.85514066496164</v>
      </c>
      <c r="I48" s="36">
        <f t="shared" si="6"/>
        <v>69.7564797495401</v>
      </c>
      <c r="J48" s="36">
        <f t="shared" si="7"/>
        <v>623.4112302069478</v>
      </c>
    </row>
    <row r="49" spans="1:10" ht="12.75">
      <c r="A49" s="26">
        <v>15</v>
      </c>
      <c r="B49" s="26">
        <v>0.132</v>
      </c>
      <c r="C49" s="36">
        <f t="shared" si="0"/>
        <v>938.0520920716115</v>
      </c>
      <c r="D49" s="36">
        <f t="shared" si="4"/>
        <v>1400.077749360614</v>
      </c>
      <c r="E49" s="27">
        <f t="shared" si="1"/>
        <v>0.88</v>
      </c>
      <c r="F49" s="27">
        <f t="shared" si="5"/>
        <v>32.84582400000001</v>
      </c>
      <c r="G49" s="39">
        <f t="shared" si="2"/>
        <v>253.52759245178692</v>
      </c>
      <c r="H49" s="36">
        <f t="shared" si="3"/>
        <v>140.0077749360614</v>
      </c>
      <c r="I49" s="36">
        <f t="shared" si="6"/>
        <v>69.7564797495401</v>
      </c>
      <c r="J49" s="36">
        <f t="shared" si="7"/>
        <v>728.2325874983818</v>
      </c>
    </row>
    <row r="50" spans="1:10" ht="12.75">
      <c r="A50" s="26">
        <v>16</v>
      </c>
      <c r="B50" s="26">
        <v>0.14</v>
      </c>
      <c r="C50" s="36">
        <f t="shared" si="0"/>
        <v>994.9037340153455</v>
      </c>
      <c r="D50" s="36">
        <f t="shared" si="4"/>
        <v>1484.9309462915605</v>
      </c>
      <c r="E50" s="27">
        <f t="shared" si="1"/>
        <v>0.88</v>
      </c>
      <c r="F50" s="27">
        <f t="shared" si="5"/>
        <v>34.83648</v>
      </c>
      <c r="G50" s="39">
        <f t="shared" si="2"/>
        <v>268.8929010852285</v>
      </c>
      <c r="H50" s="36">
        <f t="shared" si="3"/>
        <v>148.49309462915605</v>
      </c>
      <c r="I50" s="36">
        <f t="shared" si="6"/>
        <v>69.7564797495401</v>
      </c>
      <c r="J50" s="36">
        <f t="shared" si="7"/>
        <v>772.3678958316169</v>
      </c>
    </row>
    <row r="51" spans="1:10" ht="12.75">
      <c r="A51" s="26">
        <v>17</v>
      </c>
      <c r="B51" s="26">
        <v>0.145</v>
      </c>
      <c r="C51" s="36">
        <f t="shared" si="0"/>
        <v>1030.4360102301791</v>
      </c>
      <c r="D51" s="36">
        <f t="shared" si="4"/>
        <v>1537.9641943734016</v>
      </c>
      <c r="E51" s="27">
        <f t="shared" si="1"/>
        <v>0.88</v>
      </c>
      <c r="F51" s="27">
        <f t="shared" si="5"/>
        <v>36.08064</v>
      </c>
      <c r="G51" s="39">
        <f t="shared" si="2"/>
        <v>278.49621898112946</v>
      </c>
      <c r="H51" s="36">
        <f t="shared" si="3"/>
        <v>153.79641943734015</v>
      </c>
      <c r="I51" s="36">
        <f t="shared" si="6"/>
        <v>69.7564797495401</v>
      </c>
      <c r="J51" s="36">
        <f t="shared" si="7"/>
        <v>799.952463539889</v>
      </c>
    </row>
    <row r="52" spans="1:10" ht="12.75">
      <c r="A52" s="26">
        <v>18</v>
      </c>
      <c r="B52" s="26">
        <v>0.15</v>
      </c>
      <c r="C52" s="36">
        <f t="shared" si="0"/>
        <v>1065.9682864450128</v>
      </c>
      <c r="D52" s="36">
        <f t="shared" si="4"/>
        <v>1590.997442455243</v>
      </c>
      <c r="E52" s="27">
        <f t="shared" si="1"/>
        <v>0.88</v>
      </c>
      <c r="F52" s="27">
        <f t="shared" si="5"/>
        <v>37.3248</v>
      </c>
      <c r="G52" s="39">
        <f t="shared" si="2"/>
        <v>288.0995368770305</v>
      </c>
      <c r="H52" s="36">
        <f t="shared" si="3"/>
        <v>159.09974424552428</v>
      </c>
      <c r="I52" s="36">
        <f t="shared" si="6"/>
        <v>69.7564797495401</v>
      </c>
      <c r="J52" s="36">
        <f t="shared" si="7"/>
        <v>827.537031248161</v>
      </c>
    </row>
    <row r="56" spans="1:4" ht="12.75">
      <c r="A56" s="2" t="s">
        <v>56</v>
      </c>
      <c r="C56" s="26">
        <v>3.4</v>
      </c>
      <c r="D56" s="2" t="s">
        <v>57</v>
      </c>
    </row>
    <row r="57" spans="1:4" ht="12.75">
      <c r="A57" s="2" t="s">
        <v>58</v>
      </c>
      <c r="C57" s="32">
        <v>1</v>
      </c>
      <c r="D57" s="2" t="s">
        <v>57</v>
      </c>
    </row>
    <row r="58" spans="1:4" ht="12.75">
      <c r="A58" s="2" t="s">
        <v>59</v>
      </c>
      <c r="C58" s="26">
        <v>2260</v>
      </c>
      <c r="D58" t="s">
        <v>60</v>
      </c>
    </row>
    <row r="60" spans="1:4" ht="14.25">
      <c r="A60" s="2" t="s">
        <v>71</v>
      </c>
      <c r="C60" s="26">
        <f>$B$18*$B$21/1000*C56</f>
        <v>11750.4</v>
      </c>
      <c r="D60" s="2" t="s">
        <v>61</v>
      </c>
    </row>
    <row r="61" spans="1:4" ht="14.25">
      <c r="A61" s="2" t="s">
        <v>72</v>
      </c>
      <c r="C61" s="27">
        <f>C60/C58</f>
        <v>5.19929203539823</v>
      </c>
      <c r="D61" s="2" t="s">
        <v>62</v>
      </c>
    </row>
    <row r="62" spans="1:8" ht="12.75">
      <c r="A62" s="2" t="s">
        <v>63</v>
      </c>
      <c r="C62" s="27">
        <f>B18*B21/100000*B22/(18*24)</f>
        <v>0.88</v>
      </c>
      <c r="D62" s="2" t="s">
        <v>36</v>
      </c>
      <c r="E62" s="2" t="s">
        <v>64</v>
      </c>
      <c r="G62" s="33">
        <f>C62/C61</f>
        <v>0.1692538126361656</v>
      </c>
      <c r="H62" s="2" t="s">
        <v>2</v>
      </c>
    </row>
    <row r="63" spans="1:8" ht="13.5" thickBot="1">
      <c r="A63" s="2" t="s">
        <v>48</v>
      </c>
      <c r="C63" s="27">
        <f>B23</f>
        <v>0</v>
      </c>
      <c r="D63" s="2" t="s">
        <v>36</v>
      </c>
      <c r="E63" s="2" t="s">
        <v>64</v>
      </c>
      <c r="G63" s="34">
        <f>C63/C61</f>
        <v>0</v>
      </c>
      <c r="H63" s="2" t="s">
        <v>2</v>
      </c>
    </row>
    <row r="64" spans="6:8" ht="12.75">
      <c r="F64" s="25" t="s">
        <v>65</v>
      </c>
      <c r="G64" s="35">
        <f>G62+G63</f>
        <v>0.1692538126361656</v>
      </c>
      <c r="H64" s="25" t="s">
        <v>2</v>
      </c>
    </row>
    <row r="65" spans="2:8" ht="12.75">
      <c r="B65" s="1" t="s">
        <v>45</v>
      </c>
      <c r="F65" s="25"/>
      <c r="G65" s="35"/>
      <c r="H65" s="25"/>
    </row>
    <row r="66" spans="1:7" ht="12.75">
      <c r="A66" s="25" t="s">
        <v>73</v>
      </c>
      <c r="B66" s="38">
        <v>18</v>
      </c>
      <c r="C66" s="37">
        <f>VLOOKUP(B66,A34:I52,7,TRUE)</f>
        <v>288.0995368770305</v>
      </c>
      <c r="D66" s="2" t="s">
        <v>66</v>
      </c>
      <c r="E66" s="25"/>
      <c r="G66" s="25"/>
    </row>
    <row r="67" spans="1:6" ht="14.25">
      <c r="A67" s="2" t="s">
        <v>67</v>
      </c>
      <c r="C67" s="27">
        <f>D13-C13</f>
        <v>12.61531549699226</v>
      </c>
      <c r="D67" s="2" t="s">
        <v>68</v>
      </c>
      <c r="E67" s="27">
        <f>C67*$C$66/1000</f>
        <v>3.634466552241096</v>
      </c>
      <c r="F67" s="2" t="s">
        <v>36</v>
      </c>
    </row>
    <row r="68" spans="1:6" ht="14.25">
      <c r="A68" s="2" t="s">
        <v>69</v>
      </c>
      <c r="C68" s="27">
        <f>C62/C66*1000</f>
        <v>3.054499877157422</v>
      </c>
      <c r="D68" s="2" t="s">
        <v>68</v>
      </c>
      <c r="E68" s="27">
        <f>C68*$C$66/1000</f>
        <v>0.8799999999999999</v>
      </c>
      <c r="F68" s="2" t="s">
        <v>36</v>
      </c>
    </row>
    <row r="69" spans="1:6" ht="14.25">
      <c r="A69" s="2" t="s">
        <v>70</v>
      </c>
      <c r="C69" s="27">
        <f>(C67-C68)</f>
        <v>9.560815619834838</v>
      </c>
      <c r="D69" s="2" t="s">
        <v>68</v>
      </c>
      <c r="E69" s="27">
        <f>C69*$C$66/1000</f>
        <v>2.754466552241096</v>
      </c>
      <c r="F69" s="2" t="s">
        <v>36</v>
      </c>
    </row>
    <row r="70" ht="12.75">
      <c r="C70" s="31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5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6384" width="9.140625" style="4" customWidth="1"/>
  </cols>
  <sheetData>
    <row r="1" spans="2:33" ht="12.75">
      <c r="B1" s="5" t="s">
        <v>14</v>
      </c>
      <c r="E1" s="4">
        <v>15</v>
      </c>
      <c r="F1" s="4">
        <v>16</v>
      </c>
      <c r="G1" s="4">
        <v>17</v>
      </c>
      <c r="H1" s="4">
        <v>18</v>
      </c>
      <c r="I1" s="4">
        <v>19</v>
      </c>
      <c r="J1" s="4">
        <v>20</v>
      </c>
      <c r="K1" s="4">
        <v>21</v>
      </c>
      <c r="L1" s="4">
        <v>22</v>
      </c>
      <c r="M1" s="4">
        <v>23</v>
      </c>
      <c r="N1" s="4">
        <v>24</v>
      </c>
      <c r="O1" s="4">
        <v>25</v>
      </c>
      <c r="P1" s="4">
        <v>26</v>
      </c>
      <c r="Q1" s="4">
        <v>27</v>
      </c>
      <c r="R1" s="4">
        <v>28</v>
      </c>
      <c r="S1" s="4">
        <v>29</v>
      </c>
      <c r="T1" s="4">
        <v>30</v>
      </c>
      <c r="U1" s="4">
        <v>31</v>
      </c>
      <c r="V1" s="4">
        <v>32</v>
      </c>
      <c r="W1" s="4">
        <v>33</v>
      </c>
      <c r="X1" s="4">
        <v>34</v>
      </c>
      <c r="Y1" s="4">
        <v>35</v>
      </c>
      <c r="Z1" s="4">
        <v>36</v>
      </c>
      <c r="AA1" s="4">
        <v>37</v>
      </c>
      <c r="AB1" s="4">
        <v>38</v>
      </c>
      <c r="AC1" s="4">
        <v>39</v>
      </c>
      <c r="AD1" s="4">
        <v>40</v>
      </c>
      <c r="AE1" s="4">
        <f>Ventilation!B6</f>
        <v>20</v>
      </c>
      <c r="AF1" s="4">
        <f>Ventilation!C6</f>
        <v>25</v>
      </c>
      <c r="AG1" s="4">
        <f>Ventilation!D6</f>
        <v>37</v>
      </c>
    </row>
    <row r="2" spans="1:30" ht="12.75">
      <c r="A2" s="4" t="s">
        <v>5</v>
      </c>
      <c r="B2" s="6">
        <v>6.116441</v>
      </c>
      <c r="C2" s="4" t="s">
        <v>15</v>
      </c>
      <c r="D2" s="4">
        <v>0</v>
      </c>
      <c r="E2" s="7">
        <f>$B$5*$B$2*10^(($B$3*E$1)/(E$1+$B$4))/(Ventilation!$B$2-$B$2*10^(($B$3*E$1)/(E$1+$B$4)))*$D2/100</f>
        <v>0</v>
      </c>
      <c r="F2" s="7">
        <f>$B$5*$B$2*10^(($B$3*F$1)/(F$1+$B$4))/(Ventilation!$B$2-$B$2*10^(($B$3*F$1)/(F$1+$B$4)))*$D2/100</f>
        <v>0</v>
      </c>
      <c r="G2" s="7">
        <f>$B$5*$B$2*10^(($B$3*G$1)/(G$1+$B$4))/(Ventilation!$B$2-$B$2*10^(($B$3*G$1)/(G$1+$B$4)))*$D2/100</f>
        <v>0</v>
      </c>
      <c r="H2" s="7">
        <f>$B$5*$B$2*10^(($B$3*H$1)/(H$1+$B$4))/(Ventilation!$B$2-$B$2*10^(($B$3*H$1)/(H$1+$B$4)))*$D2/100</f>
        <v>0</v>
      </c>
      <c r="I2" s="7">
        <f>$B$5*$B$2*10^(($B$3*I$1)/(I$1+$B$4))/(Ventilation!$B$2-$B$2*10^(($B$3*I$1)/(I$1+$B$4)))*$D2/100</f>
        <v>0</v>
      </c>
      <c r="J2" s="7">
        <f>$B$5*$B$2*10^(($B$3*J$1)/(J$1+$B$4))/(Ventilation!$B$2-$B$2*10^(($B$3*J$1)/(J$1+$B$4)))*$D2/100</f>
        <v>0</v>
      </c>
      <c r="K2" s="7">
        <f>$B$5*$B$2*10^(($B$3*K$1)/(K$1+$B$4))/(Ventilation!$B$2-$B$2*10^(($B$3*K$1)/(K$1+$B$4)))*$D2/100</f>
        <v>0</v>
      </c>
      <c r="L2" s="7">
        <f>$B$5*$B$2*10^(($B$3*L$1)/(L$1+$B$4))/(Ventilation!$B$2-$B$2*10^(($B$3*L$1)/(L$1+$B$4)))*$D2/100</f>
        <v>0</v>
      </c>
      <c r="M2" s="7">
        <f>$B$5*$B$2*10^(($B$3*M$1)/(M$1+$B$4))/(Ventilation!$B$2-$B$2*10^(($B$3*M$1)/(M$1+$B$4)))*$D2/100</f>
        <v>0</v>
      </c>
      <c r="N2" s="7">
        <f>$B$5*$B$2*10^(($B$3*N$1)/(N$1+$B$4))/(Ventilation!$B$2-$B$2*10^(($B$3*N$1)/(N$1+$B$4)))*$D2/100</f>
        <v>0</v>
      </c>
      <c r="O2" s="7">
        <f>$B$5*$B$2*10^(($B$3*O$1)/(O$1+$B$4))/(Ventilation!$B$2-$B$2*10^(($B$3*O$1)/(O$1+$B$4)))*$D2/100</f>
        <v>0</v>
      </c>
      <c r="P2" s="7">
        <f>$B$5*$B$2*10^(($B$3*P$1)/(P$1+$B$4))/(Ventilation!$B$2-$B$2*10^(($B$3*P$1)/(P$1+$B$4)))*$D2/100</f>
        <v>0</v>
      </c>
      <c r="Q2" s="7">
        <f>$B$5*$B$2*10^(($B$3*Q$1)/(Q$1+$B$4))/(Ventilation!$B$2-$B$2*10^(($B$3*Q$1)/(Q$1+$B$4)))*$D2/100</f>
        <v>0</v>
      </c>
      <c r="R2" s="7">
        <f>$B$5*$B$2*10^(($B$3*R$1)/(R$1+$B$4))/(Ventilation!$B$2-$B$2*10^(($B$3*R$1)/(R$1+$B$4)))*$D2/100</f>
        <v>0</v>
      </c>
      <c r="S2" s="7">
        <f>$B$5*$B$2*10^(($B$3*S$1)/(S$1+$B$4))/(Ventilation!$B$2-$B$2*10^(($B$3*S$1)/(S$1+$B$4)))*$D2/100</f>
        <v>0</v>
      </c>
      <c r="T2" s="7">
        <f>$B$5*$B$2*10^(($B$3*T$1)/(T$1+$B$4))/(Ventilation!$B$2-$B$2*10^(($B$3*T$1)/(T$1+$B$4)))*$D2/100</f>
        <v>0</v>
      </c>
      <c r="U2" s="7">
        <f>$B$5*$B$2*10^(($B$3*U$1)/(U$1+$B$4))/(Ventilation!$B$2-$B$2*10^(($B$3*U$1)/(U$1+$B$4)))*$D2/100</f>
        <v>0</v>
      </c>
      <c r="V2" s="7">
        <f>$B$5*$B$2*10^(($B$3*V$1)/(V$1+$B$4))/(Ventilation!$B$2-$B$2*10^(($B$3*V$1)/(V$1+$B$4)))*$D2/100</f>
        <v>0</v>
      </c>
      <c r="W2" s="7">
        <f>$B$5*$B$2*10^(($B$3*W$1)/(W$1+$B$4))/(Ventilation!$B$2-$B$2*10^(($B$3*W$1)/(W$1+$B$4)))*$D2/100</f>
        <v>0</v>
      </c>
      <c r="X2" s="7">
        <f>$B$5*$B$2*10^(($B$3*X$1)/(X$1+$B$4))/(Ventilation!$B$2-$B$2*10^(($B$3*X$1)/(X$1+$B$4)))*$D2/100</f>
        <v>0</v>
      </c>
      <c r="Y2" s="7">
        <f>$B$5*$B$2*10^(($B$3*Y$1)/(Y$1+$B$4))/(Ventilation!$B$2-$B$2*10^(($B$3*Y$1)/(Y$1+$B$4)))*$D2/100</f>
        <v>0</v>
      </c>
      <c r="Z2" s="7">
        <f>$B$5*$B$2*10^(($B$3*Z$1)/(Z$1+$B$4))/(Ventilation!$B$2-$B$2*10^(($B$3*Z$1)/(Z$1+$B$4)))*$D2/100</f>
        <v>0</v>
      </c>
      <c r="AA2" s="7">
        <f>$B$5*$B$2*10^(($B$3*AA$1)/(AA$1+$B$4))/(Ventilation!$B$2-$B$2*10^(($B$3*AA$1)/(AA$1+$B$4)))*$D2/100</f>
        <v>0</v>
      </c>
      <c r="AB2" s="7">
        <f>$B$5*$B$2*10^(($B$3*AB$1)/(AB$1+$B$4))/(Ventilation!$B$2-$B$2*10^(($B$3*AB$1)/(AB$1+$B$4)))*$D2/100</f>
        <v>0</v>
      </c>
      <c r="AC2" s="7">
        <f>$B$5*$B$2*10^(($B$3*AC$1)/(AC$1+$B$4))/(Ventilation!$B$2-$B$2*10^(($B$3*AC$1)/(AC$1+$B$4)))*$D2/100</f>
        <v>0</v>
      </c>
      <c r="AD2" s="7">
        <f>$B$5*$B$2*10^(($B$3*AD$1)/(AD$1+$B$4))/(Ventilation!$B$2-$B$2*10^(($B$3*AD$1)/(AD$1+$B$4)))*$D2/100</f>
        <v>0</v>
      </c>
    </row>
    <row r="3" spans="1:30" ht="12.75">
      <c r="A3" s="4" t="s">
        <v>3</v>
      </c>
      <c r="B3" s="6">
        <v>7.591386</v>
      </c>
      <c r="C3" s="4" t="s">
        <v>15</v>
      </c>
      <c r="D3" s="4">
        <v>5</v>
      </c>
      <c r="E3" s="7">
        <f>$B$5*$B$2*10^(($B$3*E$1)/(E$1+$B$4))/(Ventilation!$B$2-$B$2*10^(($B$3*E$1)/(E$1+$B$4)))*$D3/100</f>
        <v>0.5395182181777131</v>
      </c>
      <c r="F3" s="7">
        <f>$B$5*$B$2*10^(($B$3*F$1)/(F$1+$B$4))/(Ventilation!$B$2-$B$2*10^(($B$3*F$1)/(F$1+$B$4)))*$D3/100</f>
        <v>0.5758914017564812</v>
      </c>
      <c r="G3" s="7">
        <f>$B$5*$B$2*10^(($B$3*G$1)/(G$1+$B$4))/(Ventilation!$B$2-$B$2*10^(($B$3*G$1)/(G$1+$B$4)))*$D3/100</f>
        <v>0.6144527030386446</v>
      </c>
      <c r="H3" s="7">
        <f>$B$5*$B$2*10^(($B$3*H$1)/(H$1+$B$4))/(Ventilation!$B$2-$B$2*10^(($B$3*H$1)/(H$1+$B$4)))*$D3/100</f>
        <v>0.6553204539416909</v>
      </c>
      <c r="I3" s="7">
        <f>$B$5*$B$2*10^(($B$3*I$1)/(I$1+$B$4))/(Ventilation!$B$2-$B$2*10^(($B$3*I$1)/(I$1+$B$4)))*$D3/100</f>
        <v>0.6986190641890314</v>
      </c>
      <c r="J3" s="7">
        <f>$B$5*$B$2*10^(($B$3*J$1)/(J$1+$B$4))/(Ventilation!$B$2-$B$2*10^(($B$3*J$1)/(J$1+$B$4)))*$D3/100</f>
        <v>0.7444793667493289</v>
      </c>
      <c r="K3" s="7">
        <f>$B$5*$B$2*10^(($B$3*K$1)/(K$1+$B$4))/(Ventilation!$B$2-$B$2*10^(($B$3*K$1)/(K$1+$B$4)))*$D3/100</f>
        <v>0.7930389890056476</v>
      </c>
      <c r="L3" s="7">
        <f>$B$5*$B$2*10^(($B$3*L$1)/(L$1+$B$4))/(Ventilation!$B$2-$B$2*10^(($B$3*L$1)/(L$1+$B$4)))*$D3/100</f>
        <v>0.8444427520797037</v>
      </c>
      <c r="M3" s="7">
        <f>$B$5*$B$2*10^(($B$3*M$1)/(M$1+$B$4))/(Ventilation!$B$2-$B$2*10^(($B$3*M$1)/(M$1+$B$4)))*$D3/100</f>
        <v>0.8988431009947996</v>
      </c>
      <c r="N3" s="7">
        <f>$B$5*$B$2*10^(($B$3*N$1)/(N$1+$B$4))/(Ventilation!$B$2-$B$2*10^(($B$3*N$1)/(N$1+$B$4)))*$D3/100</f>
        <v>0.9564005686499809</v>
      </c>
      <c r="O3" s="7">
        <f>$B$5*$B$2*10^(($B$3*O$1)/(O$1+$B$4))/(Ventilation!$B$2-$B$2*10^(($B$3*O$1)/(O$1+$B$4)))*$D3/100</f>
        <v>1.017284276901608</v>
      </c>
      <c r="P3" s="7">
        <f>$B$5*$B$2*10^(($B$3*P$1)/(P$1+$B$4))/(Ventilation!$B$2-$B$2*10^(($B$3*P$1)/(P$1+$B$4)))*$D3/100</f>
        <v>1.0816724784116802</v>
      </c>
      <c r="Q3" s="7">
        <f>$B$5*$B$2*10^(($B$3*Q$1)/(Q$1+$B$4))/(Ventilation!$B$2-$B$2*10^(($B$3*Q$1)/(Q$1+$B$4)))*$D3/100</f>
        <v>1.1497531433303263</v>
      </c>
      <c r="R3" s="7">
        <f>$B$5*$B$2*10^(($B$3*R$1)/(R$1+$B$4))/(Ventilation!$B$2-$B$2*10^(($B$3*R$1)/(R$1+$B$4)))*$D3/100</f>
        <v>1.2217245953391618</v>
      </c>
      <c r="S3" s="7">
        <f>$B$5*$B$2*10^(($B$3*S$1)/(S$1+$B$4))/(Ventilation!$B$2-$B$2*10^(($B$3*S$1)/(S$1+$B$4)))*$D3/100</f>
        <v>1.2977962021000946</v>
      </c>
      <c r="T3" s="7">
        <f>$B$5*$B$2*10^(($B$3*T$1)/(T$1+$B$4))/(Ventilation!$B$2-$B$2*10^(($B$3*T$1)/(T$1+$B$4)))*$D3/100</f>
        <v>1.3781891257389853</v>
      </c>
      <c r="U3" s="7">
        <f>$B$5*$B$2*10^(($B$3*U$1)/(U$1+$B$4))/(Ventilation!$B$2-$B$2*10^(($B$3*U$1)/(U$1+$B$4)))*$D3/100</f>
        <v>1.4631371396552961</v>
      </c>
      <c r="V3" s="7">
        <f>$B$5*$B$2*10^(($B$3*V$1)/(V$1+$B$4))/(Ventilation!$B$2-$B$2*10^(($B$3*V$1)/(V$1+$B$4)))*$D3/100</f>
        <v>1.5528875186988527</v>
      </c>
      <c r="W3" s="7">
        <f>$B$5*$B$2*10^(($B$3*W$1)/(W$1+$B$4))/(Ventilation!$B$2-$B$2*10^(($B$3*W$1)/(W$1+$B$4)))*$D3/100</f>
        <v>1.6477020106065163</v>
      </c>
      <c r="X3" s="7">
        <f>$B$5*$B$2*10^(($B$3*X$1)/(X$1+$B$4))/(Ventilation!$B$2-$B$2*10^(($B$3*X$1)/(X$1+$B$4)))*$D3/100</f>
        <v>1.7478578975605052</v>
      </c>
      <c r="Y3" s="7">
        <f>$B$5*$B$2*10^(($B$3*Y$1)/(Y$1+$B$4))/(Ventilation!$B$2-$B$2*10^(($B$3*Y$1)/(Y$1+$B$4)))*$D3/100</f>
        <v>1.8536491578346759</v>
      </c>
      <c r="Z3" s="7">
        <f>$B$5*$B$2*10^(($B$3*Z$1)/(Z$1+$B$4))/(Ventilation!$B$2-$B$2*10^(($B$3*Z$1)/(Z$1+$B$4)))*$D3/100</f>
        <v>1.9653877387567034</v>
      </c>
      <c r="AA3" s="7">
        <f>$B$5*$B$2*10^(($B$3*AA$1)/(AA$1+$B$4))/(Ventilation!$B$2-$B$2*10^(($B$3*AA$1)/(AA$1+$B$4)))*$D3/100</f>
        <v>2.0834049536582007</v>
      </c>
      <c r="AB3" s="7">
        <f>$B$5*$B$2*10^(($B$3*AB$1)/(AB$1+$B$4))/(Ventilation!$B$2-$B$2*10^(($B$3*AB$1)/(AB$1+$B$4)))*$D3/100</f>
        <v>2.208053017141171</v>
      </c>
      <c r="AC3" s="7">
        <f>$B$5*$B$2*10^(($B$3*AC$1)/(AC$1+$B$4))/(Ventilation!$B$2-$B$2*10^(($B$3*AC$1)/(AC$1+$B$4)))*$D3/100</f>
        <v>2.339706734893253</v>
      </c>
      <c r="AD3" s="7">
        <f>$B$5*$B$2*10^(($B$3*AD$1)/(AD$1+$B$4))/(Ventilation!$B$2-$B$2*10^(($B$3*AD$1)/(AD$1+$B$4)))*$D3/100</f>
        <v>2.478765366477827</v>
      </c>
    </row>
    <row r="4" spans="1:30" ht="12.75">
      <c r="A4" s="4" t="s">
        <v>6</v>
      </c>
      <c r="B4" s="6">
        <v>240.7263</v>
      </c>
      <c r="C4" s="4" t="s">
        <v>15</v>
      </c>
      <c r="D4" s="4">
        <v>10</v>
      </c>
      <c r="E4" s="7">
        <f>$B$5*$B$2*10^(($B$3*E$1)/(E$1+$B$4))/(Ventilation!$B$2-$B$2*10^(($B$3*E$1)/(E$1+$B$4)))*$D4/100</f>
        <v>1.0790364363554261</v>
      </c>
      <c r="F4" s="7">
        <f>$B$5*$B$2*10^(($B$3*F$1)/(F$1+$B$4))/(Ventilation!$B$2-$B$2*10^(($B$3*F$1)/(F$1+$B$4)))*$D4/100</f>
        <v>1.1517828035129625</v>
      </c>
      <c r="G4" s="7">
        <f>$B$5*$B$2*10^(($B$3*G$1)/(G$1+$B$4))/(Ventilation!$B$2-$B$2*10^(($B$3*G$1)/(G$1+$B$4)))*$D4/100</f>
        <v>1.2289054060772893</v>
      </c>
      <c r="H4" s="7">
        <f>$B$5*$B$2*10^(($B$3*H$1)/(H$1+$B$4))/(Ventilation!$B$2-$B$2*10^(($B$3*H$1)/(H$1+$B$4)))*$D4/100</f>
        <v>1.3106409078833818</v>
      </c>
      <c r="I4" s="7">
        <f>$B$5*$B$2*10^(($B$3*I$1)/(I$1+$B$4))/(Ventilation!$B$2-$B$2*10^(($B$3*I$1)/(I$1+$B$4)))*$D4/100</f>
        <v>1.3972381283780628</v>
      </c>
      <c r="J4" s="7">
        <f>$B$5*$B$2*10^(($B$3*J$1)/(J$1+$B$4))/(Ventilation!$B$2-$B$2*10^(($B$3*J$1)/(J$1+$B$4)))*$D4/100</f>
        <v>1.4889587334986578</v>
      </c>
      <c r="K4" s="7">
        <f>$B$5*$B$2*10^(($B$3*K$1)/(K$1+$B$4))/(Ventilation!$B$2-$B$2*10^(($B$3*K$1)/(K$1+$B$4)))*$D4/100</f>
        <v>1.5860779780112952</v>
      </c>
      <c r="L4" s="7">
        <f>$B$5*$B$2*10^(($B$3*L$1)/(L$1+$B$4))/(Ventilation!$B$2-$B$2*10^(($B$3*L$1)/(L$1+$B$4)))*$D4/100</f>
        <v>1.6888855041594073</v>
      </c>
      <c r="M4" s="7">
        <f>$B$5*$B$2*10^(($B$3*M$1)/(M$1+$B$4))/(Ventilation!$B$2-$B$2*10^(($B$3*M$1)/(M$1+$B$4)))*$D4/100</f>
        <v>1.7976862019895992</v>
      </c>
      <c r="N4" s="7">
        <f>$B$5*$B$2*10^(($B$3*N$1)/(N$1+$B$4))/(Ventilation!$B$2-$B$2*10^(($B$3*N$1)/(N$1+$B$4)))*$D4/100</f>
        <v>1.9128011372999618</v>
      </c>
      <c r="O4" s="7">
        <f>$B$5*$B$2*10^(($B$3*O$1)/(O$1+$B$4))/(Ventilation!$B$2-$B$2*10^(($B$3*O$1)/(O$1+$B$4)))*$D4/100</f>
        <v>2.034568553803216</v>
      </c>
      <c r="P4" s="7">
        <f>$B$5*$B$2*10^(($B$3*P$1)/(P$1+$B$4))/(Ventilation!$B$2-$B$2*10^(($B$3*P$1)/(P$1+$B$4)))*$D4/100</f>
        <v>2.1633449568233605</v>
      </c>
      <c r="Q4" s="7">
        <f>$B$5*$B$2*10^(($B$3*Q$1)/(Q$1+$B$4))/(Ventilation!$B$2-$B$2*10^(($B$3*Q$1)/(Q$1+$B$4)))*$D4/100</f>
        <v>2.2995062866606526</v>
      </c>
      <c r="R4" s="7">
        <f>$B$5*$B$2*10^(($B$3*R$1)/(R$1+$B$4))/(Ventilation!$B$2-$B$2*10^(($B$3*R$1)/(R$1+$B$4)))*$D4/100</f>
        <v>2.4434491906783236</v>
      </c>
      <c r="S4" s="7">
        <f>$B$5*$B$2*10^(($B$3*S$1)/(S$1+$B$4))/(Ventilation!$B$2-$B$2*10^(($B$3*S$1)/(S$1+$B$4)))*$D4/100</f>
        <v>2.595592404200189</v>
      </c>
      <c r="T4" s="7">
        <f>$B$5*$B$2*10^(($B$3*T$1)/(T$1+$B$4))/(Ventilation!$B$2-$B$2*10^(($B$3*T$1)/(T$1+$B$4)))*$D4/100</f>
        <v>2.7563782514779707</v>
      </c>
      <c r="U4" s="7">
        <f>$B$5*$B$2*10^(($B$3*U$1)/(U$1+$B$4))/(Ventilation!$B$2-$B$2*10^(($B$3*U$1)/(U$1+$B$4)))*$D4/100</f>
        <v>2.9262742793105923</v>
      </c>
      <c r="V4" s="7">
        <f>$B$5*$B$2*10^(($B$3*V$1)/(V$1+$B$4))/(Ventilation!$B$2-$B$2*10^(($B$3*V$1)/(V$1+$B$4)))*$D4/100</f>
        <v>3.1057750373977053</v>
      </c>
      <c r="W4" s="7">
        <f>$B$5*$B$2*10^(($B$3*W$1)/(W$1+$B$4))/(Ventilation!$B$2-$B$2*10^(($B$3*W$1)/(W$1+$B$4)))*$D4/100</f>
        <v>3.2954040212130327</v>
      </c>
      <c r="X4" s="7">
        <f>$B$5*$B$2*10^(($B$3*X$1)/(X$1+$B$4))/(Ventilation!$B$2-$B$2*10^(($B$3*X$1)/(X$1+$B$4)))*$D4/100</f>
        <v>3.4957157951210105</v>
      </c>
      <c r="Y4" s="7">
        <f>$B$5*$B$2*10^(($B$3*Y$1)/(Y$1+$B$4))/(Ventilation!$B$2-$B$2*10^(($B$3*Y$1)/(Y$1+$B$4)))*$D4/100</f>
        <v>3.7072983156693518</v>
      </c>
      <c r="Z4" s="7">
        <f>$B$5*$B$2*10^(($B$3*Z$1)/(Z$1+$B$4))/(Ventilation!$B$2-$B$2*10^(($B$3*Z$1)/(Z$1+$B$4)))*$D4/100</f>
        <v>3.9307754775134067</v>
      </c>
      <c r="AA4" s="7">
        <f>$B$5*$B$2*10^(($B$3*AA$1)/(AA$1+$B$4))/(Ventilation!$B$2-$B$2*10^(($B$3*AA$1)/(AA$1+$B$4)))*$D4/100</f>
        <v>4.166809907316401</v>
      </c>
      <c r="AB4" s="7">
        <f>$B$5*$B$2*10^(($B$3*AB$1)/(AB$1+$B$4))/(Ventilation!$B$2-$B$2*10^(($B$3*AB$1)/(AB$1+$B$4)))*$D4/100</f>
        <v>4.416106034282342</v>
      </c>
      <c r="AC4" s="7">
        <f>$B$5*$B$2*10^(($B$3*AC$1)/(AC$1+$B$4))/(Ventilation!$B$2-$B$2*10^(($B$3*AC$1)/(AC$1+$B$4)))*$D4/100</f>
        <v>4.679413469786506</v>
      </c>
      <c r="AD4" s="7">
        <f>$B$5*$B$2*10^(($B$3*AD$1)/(AD$1+$B$4))/(Ventilation!$B$2-$B$2*10^(($B$3*AD$1)/(AD$1+$B$4)))*$D4/100</f>
        <v>4.957530732955654</v>
      </c>
    </row>
    <row r="5" spans="1:30" ht="12.75">
      <c r="A5" s="4" t="s">
        <v>7</v>
      </c>
      <c r="B5" s="6">
        <v>621.9907</v>
      </c>
      <c r="C5" s="4" t="s">
        <v>8</v>
      </c>
      <c r="D5" s="4">
        <v>15</v>
      </c>
      <c r="E5" s="7">
        <f>$B$5*$B$2*10^(($B$3*E$1)/(E$1+$B$4))/(Ventilation!$B$2-$B$2*10^(($B$3*E$1)/(E$1+$B$4)))*$D5/100</f>
        <v>1.618554654533139</v>
      </c>
      <c r="F5" s="7">
        <f>$B$5*$B$2*10^(($B$3*F$1)/(F$1+$B$4))/(Ventilation!$B$2-$B$2*10^(($B$3*F$1)/(F$1+$B$4)))*$D5/100</f>
        <v>1.7276742052694436</v>
      </c>
      <c r="G5" s="7">
        <f>$B$5*$B$2*10^(($B$3*G$1)/(G$1+$B$4))/(Ventilation!$B$2-$B$2*10^(($B$3*G$1)/(G$1+$B$4)))*$D5/100</f>
        <v>1.843358109115934</v>
      </c>
      <c r="H5" s="7">
        <f>$B$5*$B$2*10^(($B$3*H$1)/(H$1+$B$4))/(Ventilation!$B$2-$B$2*10^(($B$3*H$1)/(H$1+$B$4)))*$D5/100</f>
        <v>1.9659613618250729</v>
      </c>
      <c r="I5" s="7">
        <f>$B$5*$B$2*10^(($B$3*I$1)/(I$1+$B$4))/(Ventilation!$B$2-$B$2*10^(($B$3*I$1)/(I$1+$B$4)))*$D5/100</f>
        <v>2.0958571925670944</v>
      </c>
      <c r="J5" s="7">
        <f>$B$5*$B$2*10^(($B$3*J$1)/(J$1+$B$4))/(Ventilation!$B$2-$B$2*10^(($B$3*J$1)/(J$1+$B$4)))*$D5/100</f>
        <v>2.233438100247987</v>
      </c>
      <c r="K5" s="7">
        <f>$B$5*$B$2*10^(($B$3*K$1)/(K$1+$B$4))/(Ventilation!$B$2-$B$2*10^(($B$3*K$1)/(K$1+$B$4)))*$D5/100</f>
        <v>2.3791169670169428</v>
      </c>
      <c r="L5" s="7">
        <f>$B$5*$B$2*10^(($B$3*L$1)/(L$1+$B$4))/(Ventilation!$B$2-$B$2*10^(($B$3*L$1)/(L$1+$B$4)))*$D5/100</f>
        <v>2.533328256239111</v>
      </c>
      <c r="M5" s="7">
        <f>$B$5*$B$2*10^(($B$3*M$1)/(M$1+$B$4))/(Ventilation!$B$2-$B$2*10^(($B$3*M$1)/(M$1+$B$4)))*$D5/100</f>
        <v>2.6965293029843993</v>
      </c>
      <c r="N5" s="7">
        <f>$B$5*$B$2*10^(($B$3*N$1)/(N$1+$B$4))/(Ventilation!$B$2-$B$2*10^(($B$3*N$1)/(N$1+$B$4)))*$D5/100</f>
        <v>2.8692017059499424</v>
      </c>
      <c r="O5" s="7">
        <f>$B$5*$B$2*10^(($B$3*O$1)/(O$1+$B$4))/(Ventilation!$B$2-$B$2*10^(($B$3*O$1)/(O$1+$B$4)))*$D5/100</f>
        <v>3.0518528307048234</v>
      </c>
      <c r="P5" s="7">
        <f>$B$5*$B$2*10^(($B$3*P$1)/(P$1+$B$4))/(Ventilation!$B$2-$B$2*10^(($B$3*P$1)/(P$1+$B$4)))*$D5/100</f>
        <v>3.245017435235041</v>
      </c>
      <c r="Q5" s="7">
        <f>$B$5*$B$2*10^(($B$3*Q$1)/(Q$1+$B$4))/(Ventilation!$B$2-$B$2*10^(($B$3*Q$1)/(Q$1+$B$4)))*$D5/100</f>
        <v>3.4492594299909785</v>
      </c>
      <c r="R5" s="7">
        <f>$B$5*$B$2*10^(($B$3*R$1)/(R$1+$B$4))/(Ventilation!$B$2-$B$2*10^(($B$3*R$1)/(R$1+$B$4)))*$D5/100</f>
        <v>3.6651737860174847</v>
      </c>
      <c r="S5" s="7">
        <f>$B$5*$B$2*10^(($B$3*S$1)/(S$1+$B$4))/(Ventilation!$B$2-$B$2*10^(($B$3*S$1)/(S$1+$B$4)))*$D5/100</f>
        <v>3.893388606300284</v>
      </c>
      <c r="T5" s="7">
        <f>$B$5*$B$2*10^(($B$3*T$1)/(T$1+$B$4))/(Ventilation!$B$2-$B$2*10^(($B$3*T$1)/(T$1+$B$4)))*$D5/100</f>
        <v>4.134567377216956</v>
      </c>
      <c r="U5" s="7">
        <f>$B$5*$B$2*10^(($B$3*U$1)/(U$1+$B$4))/(Ventilation!$B$2-$B$2*10^(($B$3*U$1)/(U$1+$B$4)))*$D5/100</f>
        <v>4.389411418965889</v>
      </c>
      <c r="V5" s="7">
        <f>$B$5*$B$2*10^(($B$3*V$1)/(V$1+$B$4))/(Ventilation!$B$2-$B$2*10^(($B$3*V$1)/(V$1+$B$4)))*$D5/100</f>
        <v>4.658662556096558</v>
      </c>
      <c r="W5" s="7">
        <f>$B$5*$B$2*10^(($B$3*W$1)/(W$1+$B$4))/(Ventilation!$B$2-$B$2*10^(($B$3*W$1)/(W$1+$B$4)))*$D5/100</f>
        <v>4.943106031819548</v>
      </c>
      <c r="X5" s="7">
        <f>$B$5*$B$2*10^(($B$3*X$1)/(X$1+$B$4))/(Ventilation!$B$2-$B$2*10^(($B$3*X$1)/(X$1+$B$4)))*$D5/100</f>
        <v>5.243573692681516</v>
      </c>
      <c r="Y5" s="7">
        <f>$B$5*$B$2*10^(($B$3*Y$1)/(Y$1+$B$4))/(Ventilation!$B$2-$B$2*10^(($B$3*Y$1)/(Y$1+$B$4)))*$D5/100</f>
        <v>5.560947473504027</v>
      </c>
      <c r="Z5" s="7">
        <f>$B$5*$B$2*10^(($B$3*Z$1)/(Z$1+$B$4))/(Ventilation!$B$2-$B$2*10^(($B$3*Z$1)/(Z$1+$B$4)))*$D5/100</f>
        <v>5.89616321627011</v>
      </c>
      <c r="AA5" s="7">
        <f>$B$5*$B$2*10^(($B$3*AA$1)/(AA$1+$B$4))/(Ventilation!$B$2-$B$2*10^(($B$3*AA$1)/(AA$1+$B$4)))*$D5/100</f>
        <v>6.2502148609746015</v>
      </c>
      <c r="AB5" s="7">
        <f>$B$5*$B$2*10^(($B$3*AB$1)/(AB$1+$B$4))/(Ventilation!$B$2-$B$2*10^(($B$3*AB$1)/(AB$1+$B$4)))*$D5/100</f>
        <v>6.624159051423513</v>
      </c>
      <c r="AC5" s="7">
        <f>$B$5*$B$2*10^(($B$3*AC$1)/(AC$1+$B$4))/(Ventilation!$B$2-$B$2*10^(($B$3*AC$1)/(AC$1+$B$4)))*$D5/100</f>
        <v>7.019120204679759</v>
      </c>
      <c r="AD5" s="7">
        <f>$B$5*$B$2*10^(($B$3*AD$1)/(AD$1+$B$4))/(Ventilation!$B$2-$B$2*10^(($B$3*AD$1)/(AD$1+$B$4)))*$D5/100</f>
        <v>7.436296099433481</v>
      </c>
    </row>
    <row r="6" spans="4:30" ht="12.75">
      <c r="D6" s="4">
        <v>20</v>
      </c>
      <c r="E6" s="7">
        <f>$B$5*$B$2*10^(($B$3*E$1)/(E$1+$B$4))/(Ventilation!$B$2-$B$2*10^(($B$3*E$1)/(E$1+$B$4)))*$D6/100</f>
        <v>2.1580728727108522</v>
      </c>
      <c r="F6" s="7">
        <f>$B$5*$B$2*10^(($B$3*F$1)/(F$1+$B$4))/(Ventilation!$B$2-$B$2*10^(($B$3*F$1)/(F$1+$B$4)))*$D6/100</f>
        <v>2.303565607025925</v>
      </c>
      <c r="G6" s="7">
        <f>$B$5*$B$2*10^(($B$3*G$1)/(G$1+$B$4))/(Ventilation!$B$2-$B$2*10^(($B$3*G$1)/(G$1+$B$4)))*$D6/100</f>
        <v>2.4578108121545785</v>
      </c>
      <c r="H6" s="7">
        <f>$B$5*$B$2*10^(($B$3*H$1)/(H$1+$B$4))/(Ventilation!$B$2-$B$2*10^(($B$3*H$1)/(H$1+$B$4)))*$D6/100</f>
        <v>2.6212818157667637</v>
      </c>
      <c r="I6" s="7">
        <f>$B$5*$B$2*10^(($B$3*I$1)/(I$1+$B$4))/(Ventilation!$B$2-$B$2*10^(($B$3*I$1)/(I$1+$B$4)))*$D6/100</f>
        <v>2.7944762567561257</v>
      </c>
      <c r="J6" s="7">
        <f>$B$5*$B$2*10^(($B$3*J$1)/(J$1+$B$4))/(Ventilation!$B$2-$B$2*10^(($B$3*J$1)/(J$1+$B$4)))*$D6/100</f>
        <v>2.9779174669973156</v>
      </c>
      <c r="K6" s="7">
        <f>$B$5*$B$2*10^(($B$3*K$1)/(K$1+$B$4))/(Ventilation!$B$2-$B$2*10^(($B$3*K$1)/(K$1+$B$4)))*$D6/100</f>
        <v>3.1721559560225905</v>
      </c>
      <c r="L6" s="7">
        <f>$B$5*$B$2*10^(($B$3*L$1)/(L$1+$B$4))/(Ventilation!$B$2-$B$2*10^(($B$3*L$1)/(L$1+$B$4)))*$D6/100</f>
        <v>3.3777710083188146</v>
      </c>
      <c r="M6" s="7">
        <f>$B$5*$B$2*10^(($B$3*M$1)/(M$1+$B$4))/(Ventilation!$B$2-$B$2*10^(($B$3*M$1)/(M$1+$B$4)))*$D6/100</f>
        <v>3.5953724039791983</v>
      </c>
      <c r="N6" s="7">
        <f>$B$5*$B$2*10^(($B$3*N$1)/(N$1+$B$4))/(Ventilation!$B$2-$B$2*10^(($B$3*N$1)/(N$1+$B$4)))*$D6/100</f>
        <v>3.8256022745999236</v>
      </c>
      <c r="O6" s="7">
        <f>$B$5*$B$2*10^(($B$3*O$1)/(O$1+$B$4))/(Ventilation!$B$2-$B$2*10^(($B$3*O$1)/(O$1+$B$4)))*$D6/100</f>
        <v>4.069137107606432</v>
      </c>
      <c r="P6" s="7">
        <f>$B$5*$B$2*10^(($B$3*P$1)/(P$1+$B$4))/(Ventilation!$B$2-$B$2*10^(($B$3*P$1)/(P$1+$B$4)))*$D6/100</f>
        <v>4.326689913646721</v>
      </c>
      <c r="Q6" s="7">
        <f>$B$5*$B$2*10^(($B$3*Q$1)/(Q$1+$B$4))/(Ventilation!$B$2-$B$2*10^(($B$3*Q$1)/(Q$1+$B$4)))*$D6/100</f>
        <v>4.599012573321305</v>
      </c>
      <c r="R6" s="7">
        <f>$B$5*$B$2*10^(($B$3*R$1)/(R$1+$B$4))/(Ventilation!$B$2-$B$2*10^(($B$3*R$1)/(R$1+$B$4)))*$D6/100</f>
        <v>4.886898381356647</v>
      </c>
      <c r="S6" s="7">
        <f>$B$5*$B$2*10^(($B$3*S$1)/(S$1+$B$4))/(Ventilation!$B$2-$B$2*10^(($B$3*S$1)/(S$1+$B$4)))*$D6/100</f>
        <v>5.191184808400378</v>
      </c>
      <c r="T6" s="7">
        <f>$B$5*$B$2*10^(($B$3*T$1)/(T$1+$B$4))/(Ventilation!$B$2-$B$2*10^(($B$3*T$1)/(T$1+$B$4)))*$D6/100</f>
        <v>5.512756502955941</v>
      </c>
      <c r="U6" s="7">
        <f>$B$5*$B$2*10^(($B$3*U$1)/(U$1+$B$4))/(Ventilation!$B$2-$B$2*10^(($B$3*U$1)/(U$1+$B$4)))*$D6/100</f>
        <v>5.8525485586211845</v>
      </c>
      <c r="V6" s="7">
        <f>$B$5*$B$2*10^(($B$3*V$1)/(V$1+$B$4))/(Ventilation!$B$2-$B$2*10^(($B$3*V$1)/(V$1+$B$4)))*$D6/100</f>
        <v>6.211550074795411</v>
      </c>
      <c r="W6" s="7">
        <f>$B$5*$B$2*10^(($B$3*W$1)/(W$1+$B$4))/(Ventilation!$B$2-$B$2*10^(($B$3*W$1)/(W$1+$B$4)))*$D6/100</f>
        <v>6.590808042426065</v>
      </c>
      <c r="X6" s="7">
        <f>$B$5*$B$2*10^(($B$3*X$1)/(X$1+$B$4))/(Ventilation!$B$2-$B$2*10^(($B$3*X$1)/(X$1+$B$4)))*$D6/100</f>
        <v>6.991431590242021</v>
      </c>
      <c r="Y6" s="7">
        <f>$B$5*$B$2*10^(($B$3*Y$1)/(Y$1+$B$4))/(Ventilation!$B$2-$B$2*10^(($B$3*Y$1)/(Y$1+$B$4)))*$D6/100</f>
        <v>7.4145966313387035</v>
      </c>
      <c r="Z6" s="7">
        <f>$B$5*$B$2*10^(($B$3*Z$1)/(Z$1+$B$4))/(Ventilation!$B$2-$B$2*10^(($B$3*Z$1)/(Z$1+$B$4)))*$D6/100</f>
        <v>7.8615509550268134</v>
      </c>
      <c r="AA6" s="7">
        <f>$B$5*$B$2*10^(($B$3*AA$1)/(AA$1+$B$4))/(Ventilation!$B$2-$B$2*10^(($B$3*AA$1)/(AA$1+$B$4)))*$D6/100</f>
        <v>8.333619814632803</v>
      </c>
      <c r="AB6" s="7">
        <f>$B$5*$B$2*10^(($B$3*AB$1)/(AB$1+$B$4))/(Ventilation!$B$2-$B$2*10^(($B$3*AB$1)/(AB$1+$B$4)))*$D6/100</f>
        <v>8.832212068564685</v>
      </c>
      <c r="AC6" s="7">
        <f>$B$5*$B$2*10^(($B$3*AC$1)/(AC$1+$B$4))/(Ventilation!$B$2-$B$2*10^(($B$3*AC$1)/(AC$1+$B$4)))*$D6/100</f>
        <v>9.358826939573012</v>
      </c>
      <c r="AD6" s="7">
        <f>$B$5*$B$2*10^(($B$3*AD$1)/(AD$1+$B$4))/(Ventilation!$B$2-$B$2*10^(($B$3*AD$1)/(AD$1+$B$4)))*$D6/100</f>
        <v>9.915061465911307</v>
      </c>
    </row>
    <row r="7" spans="4:30" ht="12.75">
      <c r="D7" s="4">
        <v>25</v>
      </c>
      <c r="E7" s="7">
        <f>$B$5*$B$2*10^(($B$3*E$1)/(E$1+$B$4))/(Ventilation!$B$2-$B$2*10^(($B$3*E$1)/(E$1+$B$4)))*$D7/100</f>
        <v>2.697591090888565</v>
      </c>
      <c r="F7" s="7">
        <f>$B$5*$B$2*10^(($B$3*F$1)/(F$1+$B$4))/(Ventilation!$B$2-$B$2*10^(($B$3*F$1)/(F$1+$B$4)))*$D7/100</f>
        <v>2.8794570087824063</v>
      </c>
      <c r="G7" s="7">
        <f>$B$5*$B$2*10^(($B$3*G$1)/(G$1+$B$4))/(Ventilation!$B$2-$B$2*10^(($B$3*G$1)/(G$1+$B$4)))*$D7/100</f>
        <v>3.0722635151932227</v>
      </c>
      <c r="H7" s="7">
        <f>$B$5*$B$2*10^(($B$3*H$1)/(H$1+$B$4))/(Ventilation!$B$2-$B$2*10^(($B$3*H$1)/(H$1+$B$4)))*$D7/100</f>
        <v>3.2766022697084547</v>
      </c>
      <c r="I7" s="7">
        <f>$B$5*$B$2*10^(($B$3*I$1)/(I$1+$B$4))/(Ventilation!$B$2-$B$2*10^(($B$3*I$1)/(I$1+$B$4)))*$D7/100</f>
        <v>3.4930953209451574</v>
      </c>
      <c r="J7" s="7">
        <f>$B$5*$B$2*10^(($B$3*J$1)/(J$1+$B$4))/(Ventilation!$B$2-$B$2*10^(($B$3*J$1)/(J$1+$B$4)))*$D7/100</f>
        <v>3.7223968337466444</v>
      </c>
      <c r="K7" s="7">
        <f>$B$5*$B$2*10^(($B$3*K$1)/(K$1+$B$4))/(Ventilation!$B$2-$B$2*10^(($B$3*K$1)/(K$1+$B$4)))*$D7/100</f>
        <v>3.9651949450282378</v>
      </c>
      <c r="L7" s="7">
        <f>$B$5*$B$2*10^(($B$3*L$1)/(L$1+$B$4))/(Ventilation!$B$2-$B$2*10^(($B$3*L$1)/(L$1+$B$4)))*$D7/100</f>
        <v>4.222213760398518</v>
      </c>
      <c r="M7" s="7">
        <f>$B$5*$B$2*10^(($B$3*M$1)/(M$1+$B$4))/(Ventilation!$B$2-$B$2*10^(($B$3*M$1)/(M$1+$B$4)))*$D7/100</f>
        <v>4.494215504973998</v>
      </c>
      <c r="N7" s="7">
        <f>$B$5*$B$2*10^(($B$3*N$1)/(N$1+$B$4))/(Ventilation!$B$2-$B$2*10^(($B$3*N$1)/(N$1+$B$4)))*$D7/100</f>
        <v>4.782002843249904</v>
      </c>
      <c r="O7" s="7">
        <f>$B$5*$B$2*10^(($B$3*O$1)/(O$1+$B$4))/(Ventilation!$B$2-$B$2*10^(($B$3*O$1)/(O$1+$B$4)))*$D7/100</f>
        <v>5.086421384508039</v>
      </c>
      <c r="P7" s="7">
        <f>$B$5*$B$2*10^(($B$3*P$1)/(P$1+$B$4))/(Ventilation!$B$2-$B$2*10^(($B$3*P$1)/(P$1+$B$4)))*$D7/100</f>
        <v>5.408362392058402</v>
      </c>
      <c r="Q7" s="7">
        <f>$B$5*$B$2*10^(($B$3*Q$1)/(Q$1+$B$4))/(Ventilation!$B$2-$B$2*10^(($B$3*Q$1)/(Q$1+$B$4)))*$D7/100</f>
        <v>5.74876571665163</v>
      </c>
      <c r="R7" s="7">
        <f>$B$5*$B$2*10^(($B$3*R$1)/(R$1+$B$4))/(Ventilation!$B$2-$B$2*10^(($B$3*R$1)/(R$1+$B$4)))*$D7/100</f>
        <v>6.108622976695808</v>
      </c>
      <c r="S7" s="7">
        <f>$B$5*$B$2*10^(($B$3*S$1)/(S$1+$B$4))/(Ventilation!$B$2-$B$2*10^(($B$3*S$1)/(S$1+$B$4)))*$D7/100</f>
        <v>6.488981010500473</v>
      </c>
      <c r="T7" s="7">
        <f>$B$5*$B$2*10^(($B$3*T$1)/(T$1+$B$4))/(Ventilation!$B$2-$B$2*10^(($B$3*T$1)/(T$1+$B$4)))*$D7/100</f>
        <v>6.890945628694926</v>
      </c>
      <c r="U7" s="7">
        <f>$B$5*$B$2*10^(($B$3*U$1)/(U$1+$B$4))/(Ventilation!$B$2-$B$2*10^(($B$3*U$1)/(U$1+$B$4)))*$D7/100</f>
        <v>7.31568569827648</v>
      </c>
      <c r="V7" s="7">
        <f>$B$5*$B$2*10^(($B$3*V$1)/(V$1+$B$4))/(Ventilation!$B$2-$B$2*10^(($B$3*V$1)/(V$1+$B$4)))*$D7/100</f>
        <v>7.7644375934942635</v>
      </c>
      <c r="W7" s="7">
        <f>$B$5*$B$2*10^(($B$3*W$1)/(W$1+$B$4))/(Ventilation!$B$2-$B$2*10^(($B$3*W$1)/(W$1+$B$4)))*$D7/100</f>
        <v>8.23851005303258</v>
      </c>
      <c r="X7" s="7">
        <f>$B$5*$B$2*10^(($B$3*X$1)/(X$1+$B$4))/(Ventilation!$B$2-$B$2*10^(($B$3*X$1)/(X$1+$B$4)))*$D7/100</f>
        <v>8.739289487802527</v>
      </c>
      <c r="Y7" s="7">
        <f>$B$5*$B$2*10^(($B$3*Y$1)/(Y$1+$B$4))/(Ventilation!$B$2-$B$2*10^(($B$3*Y$1)/(Y$1+$B$4)))*$D7/100</f>
        <v>9.26824578917338</v>
      </c>
      <c r="Z7" s="7">
        <f>$B$5*$B$2*10^(($B$3*Z$1)/(Z$1+$B$4))/(Ventilation!$B$2-$B$2*10^(($B$3*Z$1)/(Z$1+$B$4)))*$D7/100</f>
        <v>9.826938693783516</v>
      </c>
      <c r="AA7" s="7">
        <f>$B$5*$B$2*10^(($B$3*AA$1)/(AA$1+$B$4))/(Ventilation!$B$2-$B$2*10^(($B$3*AA$1)/(AA$1+$B$4)))*$D7/100</f>
        <v>10.417024768291004</v>
      </c>
      <c r="AB7" s="7">
        <f>$B$5*$B$2*10^(($B$3*AB$1)/(AB$1+$B$4))/(Ventilation!$B$2-$B$2*10^(($B$3*AB$1)/(AB$1+$B$4)))*$D7/100</f>
        <v>11.040265085705858</v>
      </c>
      <c r="AC7" s="7">
        <f>$B$5*$B$2*10^(($B$3*AC$1)/(AC$1+$B$4))/(Ventilation!$B$2-$B$2*10^(($B$3*AC$1)/(AC$1+$B$4)))*$D7/100</f>
        <v>11.698533674466267</v>
      </c>
      <c r="AD7" s="7">
        <f>$B$5*$B$2*10^(($B$3*AD$1)/(AD$1+$B$4))/(Ventilation!$B$2-$B$2*10^(($B$3*AD$1)/(AD$1+$B$4)))*$D7/100</f>
        <v>12.393826832389134</v>
      </c>
    </row>
    <row r="8" spans="4:30" ht="12.75">
      <c r="D8" s="4">
        <v>30</v>
      </c>
      <c r="E8" s="7">
        <f>$B$5*$B$2*10^(($B$3*E$1)/(E$1+$B$4))/(Ventilation!$B$2-$B$2*10^(($B$3*E$1)/(E$1+$B$4)))*$D8/100</f>
        <v>3.237109309066278</v>
      </c>
      <c r="F8" s="7">
        <f>$B$5*$B$2*10^(($B$3*F$1)/(F$1+$B$4))/(Ventilation!$B$2-$B$2*10^(($B$3*F$1)/(F$1+$B$4)))*$D8/100</f>
        <v>3.455348410538887</v>
      </c>
      <c r="G8" s="7">
        <f>$B$5*$B$2*10^(($B$3*G$1)/(G$1+$B$4))/(Ventilation!$B$2-$B$2*10^(($B$3*G$1)/(G$1+$B$4)))*$D8/100</f>
        <v>3.686716218231868</v>
      </c>
      <c r="H8" s="7">
        <f>$B$5*$B$2*10^(($B$3*H$1)/(H$1+$B$4))/(Ventilation!$B$2-$B$2*10^(($B$3*H$1)/(H$1+$B$4)))*$D8/100</f>
        <v>3.9319227236501457</v>
      </c>
      <c r="I8" s="7">
        <f>$B$5*$B$2*10^(($B$3*I$1)/(I$1+$B$4))/(Ventilation!$B$2-$B$2*10^(($B$3*I$1)/(I$1+$B$4)))*$D8/100</f>
        <v>4.191714385134189</v>
      </c>
      <c r="J8" s="7">
        <f>$B$5*$B$2*10^(($B$3*J$1)/(J$1+$B$4))/(Ventilation!$B$2-$B$2*10^(($B$3*J$1)/(J$1+$B$4)))*$D8/100</f>
        <v>4.466876200495974</v>
      </c>
      <c r="K8" s="7">
        <f>$B$5*$B$2*10^(($B$3*K$1)/(K$1+$B$4))/(Ventilation!$B$2-$B$2*10^(($B$3*K$1)/(K$1+$B$4)))*$D8/100</f>
        <v>4.7582339340338855</v>
      </c>
      <c r="L8" s="7">
        <f>$B$5*$B$2*10^(($B$3*L$1)/(L$1+$B$4))/(Ventilation!$B$2-$B$2*10^(($B$3*L$1)/(L$1+$B$4)))*$D8/100</f>
        <v>5.066656512478222</v>
      </c>
      <c r="M8" s="7">
        <f>$B$5*$B$2*10^(($B$3*M$1)/(M$1+$B$4))/(Ventilation!$B$2-$B$2*10^(($B$3*M$1)/(M$1+$B$4)))*$D8/100</f>
        <v>5.393058605968799</v>
      </c>
      <c r="N8" s="7">
        <f>$B$5*$B$2*10^(($B$3*N$1)/(N$1+$B$4))/(Ventilation!$B$2-$B$2*10^(($B$3*N$1)/(N$1+$B$4)))*$D8/100</f>
        <v>5.738403411899885</v>
      </c>
      <c r="O8" s="7">
        <f>$B$5*$B$2*10^(($B$3*O$1)/(O$1+$B$4))/(Ventilation!$B$2-$B$2*10^(($B$3*O$1)/(O$1+$B$4)))*$D8/100</f>
        <v>6.103705661409647</v>
      </c>
      <c r="P8" s="7">
        <f>$B$5*$B$2*10^(($B$3*P$1)/(P$1+$B$4))/(Ventilation!$B$2-$B$2*10^(($B$3*P$1)/(P$1+$B$4)))*$D8/100</f>
        <v>6.490034870470082</v>
      </c>
      <c r="Q8" s="7">
        <f>$B$5*$B$2*10^(($B$3*Q$1)/(Q$1+$B$4))/(Ventilation!$B$2-$B$2*10^(($B$3*Q$1)/(Q$1+$B$4)))*$D8/100</f>
        <v>6.898518859981957</v>
      </c>
      <c r="R8" s="7">
        <f>$B$5*$B$2*10^(($B$3*R$1)/(R$1+$B$4))/(Ventilation!$B$2-$B$2*10^(($B$3*R$1)/(R$1+$B$4)))*$D8/100</f>
        <v>7.330347572034969</v>
      </c>
      <c r="S8" s="7">
        <f>$B$5*$B$2*10^(($B$3*S$1)/(S$1+$B$4))/(Ventilation!$B$2-$B$2*10^(($B$3*S$1)/(S$1+$B$4)))*$D8/100</f>
        <v>7.786777212600568</v>
      </c>
      <c r="T8" s="7">
        <f>$B$5*$B$2*10^(($B$3*T$1)/(T$1+$B$4))/(Ventilation!$B$2-$B$2*10^(($B$3*T$1)/(T$1+$B$4)))*$D8/100</f>
        <v>8.269134754433912</v>
      </c>
      <c r="U8" s="7">
        <f>$B$5*$B$2*10^(($B$3*U$1)/(U$1+$B$4))/(Ventilation!$B$2-$B$2*10^(($B$3*U$1)/(U$1+$B$4)))*$D8/100</f>
        <v>8.778822837931777</v>
      </c>
      <c r="V8" s="7">
        <f>$B$5*$B$2*10^(($B$3*V$1)/(V$1+$B$4))/(Ventilation!$B$2-$B$2*10^(($B$3*V$1)/(V$1+$B$4)))*$D8/100</f>
        <v>9.317325112193116</v>
      </c>
      <c r="W8" s="7">
        <f>$B$5*$B$2*10^(($B$3*W$1)/(W$1+$B$4))/(Ventilation!$B$2-$B$2*10^(($B$3*W$1)/(W$1+$B$4)))*$D8/100</f>
        <v>9.886212063639096</v>
      </c>
      <c r="X8" s="7">
        <f>$B$5*$B$2*10^(($B$3*X$1)/(X$1+$B$4))/(Ventilation!$B$2-$B$2*10^(($B$3*X$1)/(X$1+$B$4)))*$D8/100</f>
        <v>10.487147385363032</v>
      </c>
      <c r="Y8" s="7">
        <f>$B$5*$B$2*10^(($B$3*Y$1)/(Y$1+$B$4))/(Ventilation!$B$2-$B$2*10^(($B$3*Y$1)/(Y$1+$B$4)))*$D8/100</f>
        <v>11.121894947008053</v>
      </c>
      <c r="Z8" s="7">
        <f>$B$5*$B$2*10^(($B$3*Z$1)/(Z$1+$B$4))/(Ventilation!$B$2-$B$2*10^(($B$3*Z$1)/(Z$1+$B$4)))*$D8/100</f>
        <v>11.79232643254022</v>
      </c>
      <c r="AA8" s="7">
        <f>$B$5*$B$2*10^(($B$3*AA$1)/(AA$1+$B$4))/(Ventilation!$B$2-$B$2*10^(($B$3*AA$1)/(AA$1+$B$4)))*$D8/100</f>
        <v>12.500429721949203</v>
      </c>
      <c r="AB8" s="7">
        <f>$B$5*$B$2*10^(($B$3*AB$1)/(AB$1+$B$4))/(Ventilation!$B$2-$B$2*10^(($B$3*AB$1)/(AB$1+$B$4)))*$D8/100</f>
        <v>13.248318102847026</v>
      </c>
      <c r="AC8" s="7">
        <f>$B$5*$B$2*10^(($B$3*AC$1)/(AC$1+$B$4))/(Ventilation!$B$2-$B$2*10^(($B$3*AC$1)/(AC$1+$B$4)))*$D8/100</f>
        <v>14.038240409359519</v>
      </c>
      <c r="AD8" s="7">
        <f>$B$5*$B$2*10^(($B$3*AD$1)/(AD$1+$B$4))/(Ventilation!$B$2-$B$2*10^(($B$3*AD$1)/(AD$1+$B$4)))*$D8/100</f>
        <v>14.872592198866961</v>
      </c>
    </row>
    <row r="9" spans="4:30" ht="12.75">
      <c r="D9" s="4">
        <v>35</v>
      </c>
      <c r="E9" s="7">
        <f>$B$5*$B$2*10^(($B$3*E$1)/(E$1+$B$4))/(Ventilation!$B$2-$B$2*10^(($B$3*E$1)/(E$1+$B$4)))*$D9/100</f>
        <v>3.776627527243991</v>
      </c>
      <c r="F9" s="7">
        <f>$B$5*$B$2*10^(($B$3*F$1)/(F$1+$B$4))/(Ventilation!$B$2-$B$2*10^(($B$3*F$1)/(F$1+$B$4)))*$D9/100</f>
        <v>4.031239812295369</v>
      </c>
      <c r="G9" s="7">
        <f>$B$5*$B$2*10^(($B$3*G$1)/(G$1+$B$4))/(Ventilation!$B$2-$B$2*10^(($B$3*G$1)/(G$1+$B$4)))*$D9/100</f>
        <v>4.301168921270513</v>
      </c>
      <c r="H9" s="7">
        <f>$B$5*$B$2*10^(($B$3*H$1)/(H$1+$B$4))/(Ventilation!$B$2-$B$2*10^(($B$3*H$1)/(H$1+$B$4)))*$D9/100</f>
        <v>4.587243177591836</v>
      </c>
      <c r="I9" s="7">
        <f>$B$5*$B$2*10^(($B$3*I$1)/(I$1+$B$4))/(Ventilation!$B$2-$B$2*10^(($B$3*I$1)/(I$1+$B$4)))*$D9/100</f>
        <v>4.8903334493232204</v>
      </c>
      <c r="J9" s="7">
        <f>$B$5*$B$2*10^(($B$3*J$1)/(J$1+$B$4))/(Ventilation!$B$2-$B$2*10^(($B$3*J$1)/(J$1+$B$4)))*$D9/100</f>
        <v>5.2113555672453025</v>
      </c>
      <c r="K9" s="7">
        <f>$B$5*$B$2*10^(($B$3*K$1)/(K$1+$B$4))/(Ventilation!$B$2-$B$2*10^(($B$3*K$1)/(K$1+$B$4)))*$D9/100</f>
        <v>5.551272923039533</v>
      </c>
      <c r="L9" s="7">
        <f>$B$5*$B$2*10^(($B$3*L$1)/(L$1+$B$4))/(Ventilation!$B$2-$B$2*10^(($B$3*L$1)/(L$1+$B$4)))*$D9/100</f>
        <v>5.911099264557926</v>
      </c>
      <c r="M9" s="7">
        <f>$B$5*$B$2*10^(($B$3*M$1)/(M$1+$B$4))/(Ventilation!$B$2-$B$2*10^(($B$3*M$1)/(M$1+$B$4)))*$D9/100</f>
        <v>6.291901706963597</v>
      </c>
      <c r="N9" s="7">
        <f>$B$5*$B$2*10^(($B$3*N$1)/(N$1+$B$4))/(Ventilation!$B$2-$B$2*10^(($B$3*N$1)/(N$1+$B$4)))*$D9/100</f>
        <v>6.6948039805498665</v>
      </c>
      <c r="O9" s="7">
        <f>$B$5*$B$2*10^(($B$3*O$1)/(O$1+$B$4))/(Ventilation!$B$2-$B$2*10^(($B$3*O$1)/(O$1+$B$4)))*$D9/100</f>
        <v>7.120989938311255</v>
      </c>
      <c r="P9" s="7">
        <f>$B$5*$B$2*10^(($B$3*P$1)/(P$1+$B$4))/(Ventilation!$B$2-$B$2*10^(($B$3*P$1)/(P$1+$B$4)))*$D9/100</f>
        <v>7.571707348881763</v>
      </c>
      <c r="Q9" s="7">
        <f>$B$5*$B$2*10^(($B$3*Q$1)/(Q$1+$B$4))/(Ventilation!$B$2-$B$2*10^(($B$3*Q$1)/(Q$1+$B$4)))*$D9/100</f>
        <v>8.048272003312285</v>
      </c>
      <c r="R9" s="7">
        <f>$B$5*$B$2*10^(($B$3*R$1)/(R$1+$B$4))/(Ventilation!$B$2-$B$2*10^(($B$3*R$1)/(R$1+$B$4)))*$D9/100</f>
        <v>8.552072167374131</v>
      </c>
      <c r="S9" s="7">
        <f>$B$5*$B$2*10^(($B$3*S$1)/(S$1+$B$4))/(Ventilation!$B$2-$B$2*10^(($B$3*S$1)/(S$1+$B$4)))*$D9/100</f>
        <v>9.084573414700662</v>
      </c>
      <c r="T9" s="7">
        <f>$B$5*$B$2*10^(($B$3*T$1)/(T$1+$B$4))/(Ventilation!$B$2-$B$2*10^(($B$3*T$1)/(T$1+$B$4)))*$D9/100</f>
        <v>9.647323880172898</v>
      </c>
      <c r="U9" s="7">
        <f>$B$5*$B$2*10^(($B$3*U$1)/(U$1+$B$4))/(Ventilation!$B$2-$B$2*10^(($B$3*U$1)/(U$1+$B$4)))*$D9/100</f>
        <v>10.241959977587074</v>
      </c>
      <c r="V9" s="7">
        <f>$B$5*$B$2*10^(($B$3*V$1)/(V$1+$B$4))/(Ventilation!$B$2-$B$2*10^(($B$3*V$1)/(V$1+$B$4)))*$D9/100</f>
        <v>10.87021263089197</v>
      </c>
      <c r="W9" s="7">
        <f>$B$5*$B$2*10^(($B$3*W$1)/(W$1+$B$4))/(Ventilation!$B$2-$B$2*10^(($B$3*W$1)/(W$1+$B$4)))*$D9/100</f>
        <v>11.533914074245613</v>
      </c>
      <c r="X9" s="7">
        <f>$B$5*$B$2*10^(($B$3*X$1)/(X$1+$B$4))/(Ventilation!$B$2-$B$2*10^(($B$3*X$1)/(X$1+$B$4)))*$D9/100</f>
        <v>12.235005282923536</v>
      </c>
      <c r="Y9" s="7">
        <f>$B$5*$B$2*10^(($B$3*Y$1)/(Y$1+$B$4))/(Ventilation!$B$2-$B$2*10^(($B$3*Y$1)/(Y$1+$B$4)))*$D9/100</f>
        <v>12.975544104842731</v>
      </c>
      <c r="Z9" s="7">
        <f>$B$5*$B$2*10^(($B$3*Z$1)/(Z$1+$B$4))/(Ventilation!$B$2-$B$2*10^(($B$3*Z$1)/(Z$1+$B$4)))*$D9/100</f>
        <v>13.757714171296923</v>
      </c>
      <c r="AA9" s="7">
        <f>$B$5*$B$2*10^(($B$3*AA$1)/(AA$1+$B$4))/(Ventilation!$B$2-$B$2*10^(($B$3*AA$1)/(AA$1+$B$4)))*$D9/100</f>
        <v>14.583834675607404</v>
      </c>
      <c r="AB9" s="7">
        <f>$B$5*$B$2*10^(($B$3*AB$1)/(AB$1+$B$4))/(Ventilation!$B$2-$B$2*10^(($B$3*AB$1)/(AB$1+$B$4)))*$D9/100</f>
        <v>15.456371119988198</v>
      </c>
      <c r="AC9" s="7">
        <f>$B$5*$B$2*10^(($B$3*AC$1)/(AC$1+$B$4))/(Ventilation!$B$2-$B$2*10^(($B$3*AC$1)/(AC$1+$B$4)))*$D9/100</f>
        <v>16.377947144252772</v>
      </c>
      <c r="AD9" s="7">
        <f>$B$5*$B$2*10^(($B$3*AD$1)/(AD$1+$B$4))/(Ventilation!$B$2-$B$2*10^(($B$3*AD$1)/(AD$1+$B$4)))*$D9/100</f>
        <v>17.351357565344788</v>
      </c>
    </row>
    <row r="10" spans="4:30" ht="12.75">
      <c r="D10" s="4">
        <v>40</v>
      </c>
      <c r="E10" s="7">
        <f>$B$5*$B$2*10^(($B$3*E$1)/(E$1+$B$4))/(Ventilation!$B$2-$B$2*10^(($B$3*E$1)/(E$1+$B$4)))*$D10/100</f>
        <v>4.3161457454217045</v>
      </c>
      <c r="F10" s="7">
        <f>$B$5*$B$2*10^(($B$3*F$1)/(F$1+$B$4))/(Ventilation!$B$2-$B$2*10^(($B$3*F$1)/(F$1+$B$4)))*$D10/100</f>
        <v>4.60713121405185</v>
      </c>
      <c r="G10" s="7">
        <f>$B$5*$B$2*10^(($B$3*G$1)/(G$1+$B$4))/(Ventilation!$B$2-$B$2*10^(($B$3*G$1)/(G$1+$B$4)))*$D10/100</f>
        <v>4.915621624309157</v>
      </c>
      <c r="H10" s="7">
        <f>$B$5*$B$2*10^(($B$3*H$1)/(H$1+$B$4))/(Ventilation!$B$2-$B$2*10^(($B$3*H$1)/(H$1+$B$4)))*$D10/100</f>
        <v>5.242563631533527</v>
      </c>
      <c r="I10" s="7">
        <f>$B$5*$B$2*10^(($B$3*I$1)/(I$1+$B$4))/(Ventilation!$B$2-$B$2*10^(($B$3*I$1)/(I$1+$B$4)))*$D10/100</f>
        <v>5.588952513512251</v>
      </c>
      <c r="J10" s="7">
        <f>$B$5*$B$2*10^(($B$3*J$1)/(J$1+$B$4))/(Ventilation!$B$2-$B$2*10^(($B$3*J$1)/(J$1+$B$4)))*$D10/100</f>
        <v>5.955834933994631</v>
      </c>
      <c r="K10" s="7">
        <f>$B$5*$B$2*10^(($B$3*K$1)/(K$1+$B$4))/(Ventilation!$B$2-$B$2*10^(($B$3*K$1)/(K$1+$B$4)))*$D10/100</f>
        <v>6.344311912045181</v>
      </c>
      <c r="L10" s="7">
        <f>$B$5*$B$2*10^(($B$3*L$1)/(L$1+$B$4))/(Ventilation!$B$2-$B$2*10^(($B$3*L$1)/(L$1+$B$4)))*$D10/100</f>
        <v>6.755542016637629</v>
      </c>
      <c r="M10" s="7">
        <f>$B$5*$B$2*10^(($B$3*M$1)/(M$1+$B$4))/(Ventilation!$B$2-$B$2*10^(($B$3*M$1)/(M$1+$B$4)))*$D10/100</f>
        <v>7.190744807958397</v>
      </c>
      <c r="N10" s="7">
        <f>$B$5*$B$2*10^(($B$3*N$1)/(N$1+$B$4))/(Ventilation!$B$2-$B$2*10^(($B$3*N$1)/(N$1+$B$4)))*$D10/100</f>
        <v>7.651204549199847</v>
      </c>
      <c r="O10" s="7">
        <f>$B$5*$B$2*10^(($B$3*O$1)/(O$1+$B$4))/(Ventilation!$B$2-$B$2*10^(($B$3*O$1)/(O$1+$B$4)))*$D10/100</f>
        <v>8.138274215212864</v>
      </c>
      <c r="P10" s="7">
        <f>$B$5*$B$2*10^(($B$3*P$1)/(P$1+$B$4))/(Ventilation!$B$2-$B$2*10^(($B$3*P$1)/(P$1+$B$4)))*$D10/100</f>
        <v>8.653379827293442</v>
      </c>
      <c r="Q10" s="7">
        <f>$B$5*$B$2*10^(($B$3*Q$1)/(Q$1+$B$4))/(Ventilation!$B$2-$B$2*10^(($B$3*Q$1)/(Q$1+$B$4)))*$D10/100</f>
        <v>9.19802514664261</v>
      </c>
      <c r="R10" s="7">
        <f>$B$5*$B$2*10^(($B$3*R$1)/(R$1+$B$4))/(Ventilation!$B$2-$B$2*10^(($B$3*R$1)/(R$1+$B$4)))*$D10/100</f>
        <v>9.773796762713294</v>
      </c>
      <c r="S10" s="7">
        <f>$B$5*$B$2*10^(($B$3*S$1)/(S$1+$B$4))/(Ventilation!$B$2-$B$2*10^(($B$3*S$1)/(S$1+$B$4)))*$D10/100</f>
        <v>10.382369616800757</v>
      </c>
      <c r="T10" s="7">
        <f>$B$5*$B$2*10^(($B$3*T$1)/(T$1+$B$4))/(Ventilation!$B$2-$B$2*10^(($B$3*T$1)/(T$1+$B$4)))*$D10/100</f>
        <v>11.025513005911883</v>
      </c>
      <c r="U10" s="7">
        <f>$B$5*$B$2*10^(($B$3*U$1)/(U$1+$B$4))/(Ventilation!$B$2-$B$2*10^(($B$3*U$1)/(U$1+$B$4)))*$D10/100</f>
        <v>11.705097117242369</v>
      </c>
      <c r="V10" s="7">
        <f>$B$5*$B$2*10^(($B$3*V$1)/(V$1+$B$4))/(Ventilation!$B$2-$B$2*10^(($B$3*V$1)/(V$1+$B$4)))*$D10/100</f>
        <v>12.423100149590821</v>
      </c>
      <c r="W10" s="7">
        <f>$B$5*$B$2*10^(($B$3*W$1)/(W$1+$B$4))/(Ventilation!$B$2-$B$2*10^(($B$3*W$1)/(W$1+$B$4)))*$D10/100</f>
        <v>13.18161608485213</v>
      </c>
      <c r="X10" s="7">
        <f>$B$5*$B$2*10^(($B$3*X$1)/(X$1+$B$4))/(Ventilation!$B$2-$B$2*10^(($B$3*X$1)/(X$1+$B$4)))*$D10/100</f>
        <v>13.982863180484042</v>
      </c>
      <c r="Y10" s="7">
        <f>$B$5*$B$2*10^(($B$3*Y$1)/(Y$1+$B$4))/(Ventilation!$B$2-$B$2*10^(($B$3*Y$1)/(Y$1+$B$4)))*$D10/100</f>
        <v>14.829193262677407</v>
      </c>
      <c r="Z10" s="7">
        <f>$B$5*$B$2*10^(($B$3*Z$1)/(Z$1+$B$4))/(Ventilation!$B$2-$B$2*10^(($B$3*Z$1)/(Z$1+$B$4)))*$D10/100</f>
        <v>15.723101910053627</v>
      </c>
      <c r="AA10" s="7">
        <f>$B$5*$B$2*10^(($B$3*AA$1)/(AA$1+$B$4))/(Ventilation!$B$2-$B$2*10^(($B$3*AA$1)/(AA$1+$B$4)))*$D10/100</f>
        <v>16.667239629265605</v>
      </c>
      <c r="AB10" s="7">
        <f>$B$5*$B$2*10^(($B$3*AB$1)/(AB$1+$B$4))/(Ventilation!$B$2-$B$2*10^(($B$3*AB$1)/(AB$1+$B$4)))*$D10/100</f>
        <v>17.66442413712937</v>
      </c>
      <c r="AC10" s="7">
        <f>$B$5*$B$2*10^(($B$3*AC$1)/(AC$1+$B$4))/(Ventilation!$B$2-$B$2*10^(($B$3*AC$1)/(AC$1+$B$4)))*$D10/100</f>
        <v>18.717653879146024</v>
      </c>
      <c r="AD10" s="7">
        <f>$B$5*$B$2*10^(($B$3*AD$1)/(AD$1+$B$4))/(Ventilation!$B$2-$B$2*10^(($B$3*AD$1)/(AD$1+$B$4)))*$D10/100</f>
        <v>19.830122931822615</v>
      </c>
    </row>
    <row r="11" spans="4:30" ht="12.75">
      <c r="D11" s="4">
        <v>45</v>
      </c>
      <c r="E11" s="7">
        <f>$B$5*$B$2*10^(($B$3*E$1)/(E$1+$B$4))/(Ventilation!$B$2-$B$2*10^(($B$3*E$1)/(E$1+$B$4)))*$D11/100</f>
        <v>4.855663963599417</v>
      </c>
      <c r="F11" s="7">
        <f>$B$5*$B$2*10^(($B$3*F$1)/(F$1+$B$4))/(Ventilation!$B$2-$B$2*10^(($B$3*F$1)/(F$1+$B$4)))*$D11/100</f>
        <v>5.183022615808332</v>
      </c>
      <c r="G11" s="7">
        <f>$B$5*$B$2*10^(($B$3*G$1)/(G$1+$B$4))/(Ventilation!$B$2-$B$2*10^(($B$3*G$1)/(G$1+$B$4)))*$D11/100</f>
        <v>5.530074327347802</v>
      </c>
      <c r="H11" s="7">
        <f>$B$5*$B$2*10^(($B$3*H$1)/(H$1+$B$4))/(Ventilation!$B$2-$B$2*10^(($B$3*H$1)/(H$1+$B$4)))*$D11/100</f>
        <v>5.897884085475218</v>
      </c>
      <c r="I11" s="7">
        <f>$B$5*$B$2*10^(($B$3*I$1)/(I$1+$B$4))/(Ventilation!$B$2-$B$2*10^(($B$3*I$1)/(I$1+$B$4)))*$D11/100</f>
        <v>6.287571577701283</v>
      </c>
      <c r="J11" s="7">
        <f>$B$5*$B$2*10^(($B$3*J$1)/(J$1+$B$4))/(Ventilation!$B$2-$B$2*10^(($B$3*J$1)/(J$1+$B$4)))*$D11/100</f>
        <v>6.70031430074396</v>
      </c>
      <c r="K11" s="7">
        <f>$B$5*$B$2*10^(($B$3*K$1)/(K$1+$B$4))/(Ventilation!$B$2-$B$2*10^(($B$3*K$1)/(K$1+$B$4)))*$D11/100</f>
        <v>7.137350901050828</v>
      </c>
      <c r="L11" s="7">
        <f>$B$5*$B$2*10^(($B$3*L$1)/(L$1+$B$4))/(Ventilation!$B$2-$B$2*10^(($B$3*L$1)/(L$1+$B$4)))*$D11/100</f>
        <v>7.5999847687173325</v>
      </c>
      <c r="M11" s="7">
        <f>$B$5*$B$2*10^(($B$3*M$1)/(M$1+$B$4))/(Ventilation!$B$2-$B$2*10^(($B$3*M$1)/(M$1+$B$4)))*$D11/100</f>
        <v>8.089587908953197</v>
      </c>
      <c r="N11" s="7">
        <f>$B$5*$B$2*10^(($B$3*N$1)/(N$1+$B$4))/(Ventilation!$B$2-$B$2*10^(($B$3*N$1)/(N$1+$B$4)))*$D11/100</f>
        <v>8.607605117849827</v>
      </c>
      <c r="O11" s="7">
        <f>$B$5*$B$2*10^(($B$3*O$1)/(O$1+$B$4))/(Ventilation!$B$2-$B$2*10^(($B$3*O$1)/(O$1+$B$4)))*$D11/100</f>
        <v>9.155558492114471</v>
      </c>
      <c r="P11" s="7">
        <f>$B$5*$B$2*10^(($B$3*P$1)/(P$1+$B$4))/(Ventilation!$B$2-$B$2*10^(($B$3*P$1)/(P$1+$B$4)))*$D11/100</f>
        <v>9.735052305705123</v>
      </c>
      <c r="Q11" s="7">
        <f>$B$5*$B$2*10^(($B$3*Q$1)/(Q$1+$B$4))/(Ventilation!$B$2-$B$2*10^(($B$3*Q$1)/(Q$1+$B$4)))*$D11/100</f>
        <v>10.347778289972936</v>
      </c>
      <c r="R11" s="7">
        <f>$B$5*$B$2*10^(($B$3*R$1)/(R$1+$B$4))/(Ventilation!$B$2-$B$2*10^(($B$3*R$1)/(R$1+$B$4)))*$D11/100</f>
        <v>10.995521358052454</v>
      </c>
      <c r="S11" s="7">
        <f>$B$5*$B$2*10^(($B$3*S$1)/(S$1+$B$4))/(Ventilation!$B$2-$B$2*10^(($B$3*S$1)/(S$1+$B$4)))*$D11/100</f>
        <v>11.680165818900853</v>
      </c>
      <c r="T11" s="7">
        <f>$B$5*$B$2*10^(($B$3*T$1)/(T$1+$B$4))/(Ventilation!$B$2-$B$2*10^(($B$3*T$1)/(T$1+$B$4)))*$D11/100</f>
        <v>12.403702131650869</v>
      </c>
      <c r="U11" s="7">
        <f>$B$5*$B$2*10^(($B$3*U$1)/(U$1+$B$4))/(Ventilation!$B$2-$B$2*10^(($B$3*U$1)/(U$1+$B$4)))*$D11/100</f>
        <v>13.168234256897666</v>
      </c>
      <c r="V11" s="7">
        <f>$B$5*$B$2*10^(($B$3*V$1)/(V$1+$B$4))/(Ventilation!$B$2-$B$2*10^(($B$3*V$1)/(V$1+$B$4)))*$D11/100</f>
        <v>13.975987668289674</v>
      </c>
      <c r="W11" s="7">
        <f>$B$5*$B$2*10^(($B$3*W$1)/(W$1+$B$4))/(Ventilation!$B$2-$B$2*10^(($B$3*W$1)/(W$1+$B$4)))*$D11/100</f>
        <v>14.829318095458646</v>
      </c>
      <c r="X11" s="7">
        <f>$B$5*$B$2*10^(($B$3*X$1)/(X$1+$B$4))/(Ventilation!$B$2-$B$2*10^(($B$3*X$1)/(X$1+$B$4)))*$D11/100</f>
        <v>15.730721078044548</v>
      </c>
      <c r="Y11" s="7">
        <f>$B$5*$B$2*10^(($B$3*Y$1)/(Y$1+$B$4))/(Ventilation!$B$2-$B$2*10^(($B$3*Y$1)/(Y$1+$B$4)))*$D11/100</f>
        <v>16.682842420512085</v>
      </c>
      <c r="Z11" s="7">
        <f>$B$5*$B$2*10^(($B$3*Z$1)/(Z$1+$B$4))/(Ventilation!$B$2-$B$2*10^(($B$3*Z$1)/(Z$1+$B$4)))*$D11/100</f>
        <v>17.68848964881033</v>
      </c>
      <c r="AA11" s="7">
        <f>$B$5*$B$2*10^(($B$3*AA$1)/(AA$1+$B$4))/(Ventilation!$B$2-$B$2*10^(($B$3*AA$1)/(AA$1+$B$4)))*$D11/100</f>
        <v>18.750644582923808</v>
      </c>
      <c r="AB11" s="7">
        <f>$B$5*$B$2*10^(($B$3*AB$1)/(AB$1+$B$4))/(Ventilation!$B$2-$B$2*10^(($B$3*AB$1)/(AB$1+$B$4)))*$D11/100</f>
        <v>19.87247715427054</v>
      </c>
      <c r="AC11" s="7">
        <f>$B$5*$B$2*10^(($B$3*AC$1)/(AC$1+$B$4))/(Ventilation!$B$2-$B$2*10^(($B$3*AC$1)/(AC$1+$B$4)))*$D11/100</f>
        <v>21.057360614039276</v>
      </c>
      <c r="AD11" s="7">
        <f>$B$5*$B$2*10^(($B$3*AD$1)/(AD$1+$B$4))/(Ventilation!$B$2-$B$2*10^(($B$3*AD$1)/(AD$1+$B$4)))*$D11/100</f>
        <v>22.308888298300438</v>
      </c>
    </row>
    <row r="12" spans="4:30" ht="12.75">
      <c r="D12" s="4">
        <v>50</v>
      </c>
      <c r="E12" s="7">
        <f>$B$5*$B$2*10^(($B$3*E$1)/(E$1+$B$4))/(Ventilation!$B$2-$B$2*10^(($B$3*E$1)/(E$1+$B$4)))*$D12/100</f>
        <v>5.39518218177713</v>
      </c>
      <c r="F12" s="7">
        <f>$B$5*$B$2*10^(($B$3*F$1)/(F$1+$B$4))/(Ventilation!$B$2-$B$2*10^(($B$3*F$1)/(F$1+$B$4)))*$D12/100</f>
        <v>5.758914017564813</v>
      </c>
      <c r="G12" s="7">
        <f>$B$5*$B$2*10^(($B$3*G$1)/(G$1+$B$4))/(Ventilation!$B$2-$B$2*10^(($B$3*G$1)/(G$1+$B$4)))*$D12/100</f>
        <v>6.144527030386445</v>
      </c>
      <c r="H12" s="7">
        <f>$B$5*$B$2*10^(($B$3*H$1)/(H$1+$B$4))/(Ventilation!$B$2-$B$2*10^(($B$3*H$1)/(H$1+$B$4)))*$D12/100</f>
        <v>6.553204539416909</v>
      </c>
      <c r="I12" s="7">
        <f>$B$5*$B$2*10^(($B$3*I$1)/(I$1+$B$4))/(Ventilation!$B$2-$B$2*10^(($B$3*I$1)/(I$1+$B$4)))*$D12/100</f>
        <v>6.986190641890315</v>
      </c>
      <c r="J12" s="7">
        <f>$B$5*$B$2*10^(($B$3*J$1)/(J$1+$B$4))/(Ventilation!$B$2-$B$2*10^(($B$3*J$1)/(J$1+$B$4)))*$D12/100</f>
        <v>7.444793667493289</v>
      </c>
      <c r="K12" s="7">
        <f>$B$5*$B$2*10^(($B$3*K$1)/(K$1+$B$4))/(Ventilation!$B$2-$B$2*10^(($B$3*K$1)/(K$1+$B$4)))*$D12/100</f>
        <v>7.9303898900564755</v>
      </c>
      <c r="L12" s="7">
        <f>$B$5*$B$2*10^(($B$3*L$1)/(L$1+$B$4))/(Ventilation!$B$2-$B$2*10^(($B$3*L$1)/(L$1+$B$4)))*$D12/100</f>
        <v>8.444427520797037</v>
      </c>
      <c r="M12" s="7">
        <f>$B$5*$B$2*10^(($B$3*M$1)/(M$1+$B$4))/(Ventilation!$B$2-$B$2*10^(($B$3*M$1)/(M$1+$B$4)))*$D12/100</f>
        <v>8.988431009947996</v>
      </c>
      <c r="N12" s="7">
        <f>$B$5*$B$2*10^(($B$3*N$1)/(N$1+$B$4))/(Ventilation!$B$2-$B$2*10^(($B$3*N$1)/(N$1+$B$4)))*$D12/100</f>
        <v>9.564005686499808</v>
      </c>
      <c r="O12" s="7">
        <f>$B$5*$B$2*10^(($B$3*O$1)/(O$1+$B$4))/(Ventilation!$B$2-$B$2*10^(($B$3*O$1)/(O$1+$B$4)))*$D12/100</f>
        <v>10.172842769016079</v>
      </c>
      <c r="P12" s="7">
        <f>$B$5*$B$2*10^(($B$3*P$1)/(P$1+$B$4))/(Ventilation!$B$2-$B$2*10^(($B$3*P$1)/(P$1+$B$4)))*$D12/100</f>
        <v>10.816724784116804</v>
      </c>
      <c r="Q12" s="7">
        <f>$B$5*$B$2*10^(($B$3*Q$1)/(Q$1+$B$4))/(Ventilation!$B$2-$B$2*10^(($B$3*Q$1)/(Q$1+$B$4)))*$D12/100</f>
        <v>11.49753143330326</v>
      </c>
      <c r="R12" s="7">
        <f>$B$5*$B$2*10^(($B$3*R$1)/(R$1+$B$4))/(Ventilation!$B$2-$B$2*10^(($B$3*R$1)/(R$1+$B$4)))*$D12/100</f>
        <v>12.217245953391616</v>
      </c>
      <c r="S12" s="7">
        <f>$B$5*$B$2*10^(($B$3*S$1)/(S$1+$B$4))/(Ventilation!$B$2-$B$2*10^(($B$3*S$1)/(S$1+$B$4)))*$D12/100</f>
        <v>12.977962021000947</v>
      </c>
      <c r="T12" s="7">
        <f>$B$5*$B$2*10^(($B$3*T$1)/(T$1+$B$4))/(Ventilation!$B$2-$B$2*10^(($B$3*T$1)/(T$1+$B$4)))*$D12/100</f>
        <v>13.781891257389852</v>
      </c>
      <c r="U12" s="7">
        <f>$B$5*$B$2*10^(($B$3*U$1)/(U$1+$B$4))/(Ventilation!$B$2-$B$2*10^(($B$3*U$1)/(U$1+$B$4)))*$D12/100</f>
        <v>14.63137139655296</v>
      </c>
      <c r="V12" s="7">
        <f>$B$5*$B$2*10^(($B$3*V$1)/(V$1+$B$4))/(Ventilation!$B$2-$B$2*10^(($B$3*V$1)/(V$1+$B$4)))*$D12/100</f>
        <v>15.528875186988527</v>
      </c>
      <c r="W12" s="7">
        <f>$B$5*$B$2*10^(($B$3*W$1)/(W$1+$B$4))/(Ventilation!$B$2-$B$2*10^(($B$3*W$1)/(W$1+$B$4)))*$D12/100</f>
        <v>16.47702010606516</v>
      </c>
      <c r="X12" s="7">
        <f>$B$5*$B$2*10^(($B$3*X$1)/(X$1+$B$4))/(Ventilation!$B$2-$B$2*10^(($B$3*X$1)/(X$1+$B$4)))*$D12/100</f>
        <v>17.478578975605053</v>
      </c>
      <c r="Y12" s="7">
        <f>$B$5*$B$2*10^(($B$3*Y$1)/(Y$1+$B$4))/(Ventilation!$B$2-$B$2*10^(($B$3*Y$1)/(Y$1+$B$4)))*$D12/100</f>
        <v>18.53649157834676</v>
      </c>
      <c r="Z12" s="7">
        <f>$B$5*$B$2*10^(($B$3*Z$1)/(Z$1+$B$4))/(Ventilation!$B$2-$B$2*10^(($B$3*Z$1)/(Z$1+$B$4)))*$D12/100</f>
        <v>19.653877387567032</v>
      </c>
      <c r="AA12" s="7">
        <f>$B$5*$B$2*10^(($B$3*AA$1)/(AA$1+$B$4))/(Ventilation!$B$2-$B$2*10^(($B$3*AA$1)/(AA$1+$B$4)))*$D12/100</f>
        <v>20.834049536582008</v>
      </c>
      <c r="AB12" s="7">
        <f>$B$5*$B$2*10^(($B$3*AB$1)/(AB$1+$B$4))/(Ventilation!$B$2-$B$2*10^(($B$3*AB$1)/(AB$1+$B$4)))*$D12/100</f>
        <v>22.080530171411716</v>
      </c>
      <c r="AC12" s="7">
        <f>$B$5*$B$2*10^(($B$3*AC$1)/(AC$1+$B$4))/(Ventilation!$B$2-$B$2*10^(($B$3*AC$1)/(AC$1+$B$4)))*$D12/100</f>
        <v>23.397067348932534</v>
      </c>
      <c r="AD12" s="7">
        <f>$B$5*$B$2*10^(($B$3*AD$1)/(AD$1+$B$4))/(Ventilation!$B$2-$B$2*10^(($B$3*AD$1)/(AD$1+$B$4)))*$D12/100</f>
        <v>24.78765366477827</v>
      </c>
    </row>
    <row r="13" spans="4:30" ht="12.75">
      <c r="D13" s="4">
        <v>55</v>
      </c>
      <c r="E13" s="7">
        <f>$B$5*$B$2*10^(($B$3*E$1)/(E$1+$B$4))/(Ventilation!$B$2-$B$2*10^(($B$3*E$1)/(E$1+$B$4)))*$D13/100</f>
        <v>5.934700399954843</v>
      </c>
      <c r="F13" s="7">
        <f>$B$5*$B$2*10^(($B$3*F$1)/(F$1+$B$4))/(Ventilation!$B$2-$B$2*10^(($B$3*F$1)/(F$1+$B$4)))*$D13/100</f>
        <v>6.334805419321294</v>
      </c>
      <c r="G13" s="7">
        <f>$B$5*$B$2*10^(($B$3*G$1)/(G$1+$B$4))/(Ventilation!$B$2-$B$2*10^(($B$3*G$1)/(G$1+$B$4)))*$D13/100</f>
        <v>6.7589797334250905</v>
      </c>
      <c r="H13" s="7">
        <f>$B$5*$B$2*10^(($B$3*H$1)/(H$1+$B$4))/(Ventilation!$B$2-$B$2*10^(($B$3*H$1)/(H$1+$B$4)))*$D13/100</f>
        <v>7.2085249933585995</v>
      </c>
      <c r="I13" s="7">
        <f>$B$5*$B$2*10^(($B$3*I$1)/(I$1+$B$4))/(Ventilation!$B$2-$B$2*10^(($B$3*I$1)/(I$1+$B$4)))*$D13/100</f>
        <v>7.6848097060793465</v>
      </c>
      <c r="J13" s="7">
        <f>$B$5*$B$2*10^(($B$3*J$1)/(J$1+$B$4))/(Ventilation!$B$2-$B$2*10^(($B$3*J$1)/(J$1+$B$4)))*$D13/100</f>
        <v>8.189273034242618</v>
      </c>
      <c r="K13" s="7">
        <f>$B$5*$B$2*10^(($B$3*K$1)/(K$1+$B$4))/(Ventilation!$B$2-$B$2*10^(($B$3*K$1)/(K$1+$B$4)))*$D13/100</f>
        <v>8.723428879062123</v>
      </c>
      <c r="L13" s="7">
        <f>$B$5*$B$2*10^(($B$3*L$1)/(L$1+$B$4))/(Ventilation!$B$2-$B$2*10^(($B$3*L$1)/(L$1+$B$4)))*$D13/100</f>
        <v>9.288870272876741</v>
      </c>
      <c r="M13" s="7">
        <f>$B$5*$B$2*10^(($B$3*M$1)/(M$1+$B$4))/(Ventilation!$B$2-$B$2*10^(($B$3*M$1)/(M$1+$B$4)))*$D13/100</f>
        <v>9.887274110942796</v>
      </c>
      <c r="N13" s="7">
        <f>$B$5*$B$2*10^(($B$3*N$1)/(N$1+$B$4))/(Ventilation!$B$2-$B$2*10^(($B$3*N$1)/(N$1+$B$4)))*$D13/100</f>
        <v>10.520406255149789</v>
      </c>
      <c r="O13" s="7">
        <f>$B$5*$B$2*10^(($B$3*O$1)/(O$1+$B$4))/(Ventilation!$B$2-$B$2*10^(($B$3*O$1)/(O$1+$B$4)))*$D13/100</f>
        <v>11.190127045917686</v>
      </c>
      <c r="P13" s="7">
        <f>$B$5*$B$2*10^(($B$3*P$1)/(P$1+$B$4))/(Ventilation!$B$2-$B$2*10^(($B$3*P$1)/(P$1+$B$4)))*$D13/100</f>
        <v>11.898397262528485</v>
      </c>
      <c r="Q13" s="7">
        <f>$B$5*$B$2*10^(($B$3*Q$1)/(Q$1+$B$4))/(Ventilation!$B$2-$B$2*10^(($B$3*Q$1)/(Q$1+$B$4)))*$D13/100</f>
        <v>12.647284576633588</v>
      </c>
      <c r="R13" s="7">
        <f>$B$5*$B$2*10^(($B$3*R$1)/(R$1+$B$4))/(Ventilation!$B$2-$B$2*10^(($B$3*R$1)/(R$1+$B$4)))*$D13/100</f>
        <v>13.43897054873078</v>
      </c>
      <c r="S13" s="7">
        <f>$B$5*$B$2*10^(($B$3*S$1)/(S$1+$B$4))/(Ventilation!$B$2-$B$2*10^(($B$3*S$1)/(S$1+$B$4)))*$D13/100</f>
        <v>14.275758223101041</v>
      </c>
      <c r="T13" s="7">
        <f>$B$5*$B$2*10^(($B$3*T$1)/(T$1+$B$4))/(Ventilation!$B$2-$B$2*10^(($B$3*T$1)/(T$1+$B$4)))*$D13/100</f>
        <v>15.160080383128838</v>
      </c>
      <c r="U13" s="7">
        <f>$B$5*$B$2*10^(($B$3*U$1)/(U$1+$B$4))/(Ventilation!$B$2-$B$2*10^(($B$3*U$1)/(U$1+$B$4)))*$D13/100</f>
        <v>16.094508536208256</v>
      </c>
      <c r="V13" s="7">
        <f>$B$5*$B$2*10^(($B$3*V$1)/(V$1+$B$4))/(Ventilation!$B$2-$B$2*10^(($B$3*V$1)/(V$1+$B$4)))*$D13/100</f>
        <v>17.081762705687378</v>
      </c>
      <c r="W13" s="7">
        <f>$B$5*$B$2*10^(($B$3*W$1)/(W$1+$B$4))/(Ventilation!$B$2-$B$2*10^(($B$3*W$1)/(W$1+$B$4)))*$D13/100</f>
        <v>18.124722116671677</v>
      </c>
      <c r="X13" s="7">
        <f>$B$5*$B$2*10^(($B$3*X$1)/(X$1+$B$4))/(Ventilation!$B$2-$B$2*10^(($B$3*X$1)/(X$1+$B$4)))*$D13/100</f>
        <v>19.226436873165557</v>
      </c>
      <c r="Y13" s="7">
        <f>$B$5*$B$2*10^(($B$3*Y$1)/(Y$1+$B$4))/(Ventilation!$B$2-$B$2*10^(($B$3*Y$1)/(Y$1+$B$4)))*$D13/100</f>
        <v>20.390140736181433</v>
      </c>
      <c r="Z13" s="7">
        <f>$B$5*$B$2*10^(($B$3*Z$1)/(Z$1+$B$4))/(Ventilation!$B$2-$B$2*10^(($B$3*Z$1)/(Z$1+$B$4)))*$D13/100</f>
        <v>21.619265126323736</v>
      </c>
      <c r="AA13" s="7">
        <f>$B$5*$B$2*10^(($B$3*AA$1)/(AA$1+$B$4))/(Ventilation!$B$2-$B$2*10^(($B$3*AA$1)/(AA$1+$B$4)))*$D13/100</f>
        <v>22.917454490240207</v>
      </c>
      <c r="AB13" s="7">
        <f>$B$5*$B$2*10^(($B$3*AB$1)/(AB$1+$B$4))/(Ventilation!$B$2-$B$2*10^(($B$3*AB$1)/(AB$1+$B$4)))*$D13/100</f>
        <v>24.288583188552884</v>
      </c>
      <c r="AC13" s="7">
        <f>$B$5*$B$2*10^(($B$3*AC$1)/(AC$1+$B$4))/(Ventilation!$B$2-$B$2*10^(($B$3*AC$1)/(AC$1+$B$4)))*$D13/100</f>
        <v>25.736774083825786</v>
      </c>
      <c r="AD13" s="7">
        <f>$B$5*$B$2*10^(($B$3*AD$1)/(AD$1+$B$4))/(Ventilation!$B$2-$B$2*10^(($B$3*AD$1)/(AD$1+$B$4)))*$D13/100</f>
        <v>27.266419031256095</v>
      </c>
    </row>
    <row r="14" spans="4:30" ht="12.75">
      <c r="D14" s="4">
        <v>60</v>
      </c>
      <c r="E14" s="7">
        <f>$B$5*$B$2*10^(($B$3*E$1)/(E$1+$B$4))/(Ventilation!$B$2-$B$2*10^(($B$3*E$1)/(E$1+$B$4)))*$D14/100</f>
        <v>6.474218618132556</v>
      </c>
      <c r="F14" s="7">
        <f>$B$5*$B$2*10^(($B$3*F$1)/(F$1+$B$4))/(Ventilation!$B$2-$B$2*10^(($B$3*F$1)/(F$1+$B$4)))*$D14/100</f>
        <v>6.910696821077774</v>
      </c>
      <c r="G14" s="7">
        <f>$B$5*$B$2*10^(($B$3*G$1)/(G$1+$B$4))/(Ventilation!$B$2-$B$2*10^(($B$3*G$1)/(G$1+$B$4)))*$D14/100</f>
        <v>7.373432436463736</v>
      </c>
      <c r="H14" s="7">
        <f>$B$5*$B$2*10^(($B$3*H$1)/(H$1+$B$4))/(Ventilation!$B$2-$B$2*10^(($B$3*H$1)/(H$1+$B$4)))*$D14/100</f>
        <v>7.8638454473002914</v>
      </c>
      <c r="I14" s="7">
        <f>$B$5*$B$2*10^(($B$3*I$1)/(I$1+$B$4))/(Ventilation!$B$2-$B$2*10^(($B$3*I$1)/(I$1+$B$4)))*$D14/100</f>
        <v>8.383428770268377</v>
      </c>
      <c r="J14" s="7">
        <f>$B$5*$B$2*10^(($B$3*J$1)/(J$1+$B$4))/(Ventilation!$B$2-$B$2*10^(($B$3*J$1)/(J$1+$B$4)))*$D14/100</f>
        <v>8.933752400991947</v>
      </c>
      <c r="K14" s="7">
        <f>$B$5*$B$2*10^(($B$3*K$1)/(K$1+$B$4))/(Ventilation!$B$2-$B$2*10^(($B$3*K$1)/(K$1+$B$4)))*$D14/100</f>
        <v>9.516467868067771</v>
      </c>
      <c r="L14" s="7">
        <f>$B$5*$B$2*10^(($B$3*L$1)/(L$1+$B$4))/(Ventilation!$B$2-$B$2*10^(($B$3*L$1)/(L$1+$B$4)))*$D14/100</f>
        <v>10.133313024956443</v>
      </c>
      <c r="M14" s="7">
        <f>$B$5*$B$2*10^(($B$3*M$1)/(M$1+$B$4))/(Ventilation!$B$2-$B$2*10^(($B$3*M$1)/(M$1+$B$4)))*$D14/100</f>
        <v>10.786117211937597</v>
      </c>
      <c r="N14" s="7">
        <f>$B$5*$B$2*10^(($B$3*N$1)/(N$1+$B$4))/(Ventilation!$B$2-$B$2*10^(($B$3*N$1)/(N$1+$B$4)))*$D14/100</f>
        <v>11.47680682379977</v>
      </c>
      <c r="O14" s="7">
        <f>$B$5*$B$2*10^(($B$3*O$1)/(O$1+$B$4))/(Ventilation!$B$2-$B$2*10^(($B$3*O$1)/(O$1+$B$4)))*$D14/100</f>
        <v>12.207411322819294</v>
      </c>
      <c r="P14" s="7">
        <f>$B$5*$B$2*10^(($B$3*P$1)/(P$1+$B$4))/(Ventilation!$B$2-$B$2*10^(($B$3*P$1)/(P$1+$B$4)))*$D14/100</f>
        <v>12.980069740940165</v>
      </c>
      <c r="Q14" s="7">
        <f>$B$5*$B$2*10^(($B$3*Q$1)/(Q$1+$B$4))/(Ventilation!$B$2-$B$2*10^(($B$3*Q$1)/(Q$1+$B$4)))*$D14/100</f>
        <v>13.797037719963914</v>
      </c>
      <c r="R14" s="7">
        <f>$B$5*$B$2*10^(($B$3*R$1)/(R$1+$B$4))/(Ventilation!$B$2-$B$2*10^(($B$3*R$1)/(R$1+$B$4)))*$D14/100</f>
        <v>14.660695144069939</v>
      </c>
      <c r="S14" s="7">
        <f>$B$5*$B$2*10^(($B$3*S$1)/(S$1+$B$4))/(Ventilation!$B$2-$B$2*10^(($B$3*S$1)/(S$1+$B$4)))*$D14/100</f>
        <v>15.573554425201136</v>
      </c>
      <c r="T14" s="7">
        <f>$B$5*$B$2*10^(($B$3*T$1)/(T$1+$B$4))/(Ventilation!$B$2-$B$2*10^(($B$3*T$1)/(T$1+$B$4)))*$D14/100</f>
        <v>16.538269508867824</v>
      </c>
      <c r="U14" s="7">
        <f>$B$5*$B$2*10^(($B$3*U$1)/(U$1+$B$4))/(Ventilation!$B$2-$B$2*10^(($B$3*U$1)/(U$1+$B$4)))*$D14/100</f>
        <v>17.557645675863554</v>
      </c>
      <c r="V14" s="7">
        <f>$B$5*$B$2*10^(($B$3*V$1)/(V$1+$B$4))/(Ventilation!$B$2-$B$2*10^(($B$3*V$1)/(V$1+$B$4)))*$D14/100</f>
        <v>18.63465022438623</v>
      </c>
      <c r="W14" s="7">
        <f>$B$5*$B$2*10^(($B$3*W$1)/(W$1+$B$4))/(Ventilation!$B$2-$B$2*10^(($B$3*W$1)/(W$1+$B$4)))*$D14/100</f>
        <v>19.772424127278192</v>
      </c>
      <c r="X14" s="7">
        <f>$B$5*$B$2*10^(($B$3*X$1)/(X$1+$B$4))/(Ventilation!$B$2-$B$2*10^(($B$3*X$1)/(X$1+$B$4)))*$D14/100</f>
        <v>20.974294770726065</v>
      </c>
      <c r="Y14" s="7">
        <f>$B$5*$B$2*10^(($B$3*Y$1)/(Y$1+$B$4))/(Ventilation!$B$2-$B$2*10^(($B$3*Y$1)/(Y$1+$B$4)))*$D14/100</f>
        <v>22.243789894016107</v>
      </c>
      <c r="Z14" s="7">
        <f>$B$5*$B$2*10^(($B$3*Z$1)/(Z$1+$B$4))/(Ventilation!$B$2-$B$2*10^(($B$3*Z$1)/(Z$1+$B$4)))*$D14/100</f>
        <v>23.58465286508044</v>
      </c>
      <c r="AA14" s="7">
        <f>$B$5*$B$2*10^(($B$3*AA$1)/(AA$1+$B$4))/(Ventilation!$B$2-$B$2*10^(($B$3*AA$1)/(AA$1+$B$4)))*$D14/100</f>
        <v>25.000859443898406</v>
      </c>
      <c r="AB14" s="7">
        <f>$B$5*$B$2*10^(($B$3*AB$1)/(AB$1+$B$4))/(Ventilation!$B$2-$B$2*10^(($B$3*AB$1)/(AB$1+$B$4)))*$D14/100</f>
        <v>26.496636205694053</v>
      </c>
      <c r="AC14" s="7">
        <f>$B$5*$B$2*10^(($B$3*AC$1)/(AC$1+$B$4))/(Ventilation!$B$2-$B$2*10^(($B$3*AC$1)/(AC$1+$B$4)))*$D14/100</f>
        <v>28.076480818719038</v>
      </c>
      <c r="AD14" s="7">
        <f>$B$5*$B$2*10^(($B$3*AD$1)/(AD$1+$B$4))/(Ventilation!$B$2-$B$2*10^(($B$3*AD$1)/(AD$1+$B$4)))*$D14/100</f>
        <v>29.745184397733922</v>
      </c>
    </row>
    <row r="15" spans="4:30" ht="12.75">
      <c r="D15" s="4">
        <v>65</v>
      </c>
      <c r="E15" s="7">
        <f>$B$5*$B$2*10^(($B$3*E$1)/(E$1+$B$4))/(Ventilation!$B$2-$B$2*10^(($B$3*E$1)/(E$1+$B$4)))*$D15/100</f>
        <v>7.01373683631027</v>
      </c>
      <c r="F15" s="7">
        <f>$B$5*$B$2*10^(($B$3*F$1)/(F$1+$B$4))/(Ventilation!$B$2-$B$2*10^(($B$3*F$1)/(F$1+$B$4)))*$D15/100</f>
        <v>7.486588222834256</v>
      </c>
      <c r="G15" s="7">
        <f>$B$5*$B$2*10^(($B$3*G$1)/(G$1+$B$4))/(Ventilation!$B$2-$B$2*10^(($B$3*G$1)/(G$1+$B$4)))*$D15/100</f>
        <v>7.98788513950238</v>
      </c>
      <c r="H15" s="7">
        <f>$B$5*$B$2*10^(($B$3*H$1)/(H$1+$B$4))/(Ventilation!$B$2-$B$2*10^(($B$3*H$1)/(H$1+$B$4)))*$D15/100</f>
        <v>8.519165901241983</v>
      </c>
      <c r="I15" s="7">
        <f>$B$5*$B$2*10^(($B$3*I$1)/(I$1+$B$4))/(Ventilation!$B$2-$B$2*10^(($B$3*I$1)/(I$1+$B$4)))*$D15/100</f>
        <v>9.08204783445741</v>
      </c>
      <c r="J15" s="7">
        <f>$B$5*$B$2*10^(($B$3*J$1)/(J$1+$B$4))/(Ventilation!$B$2-$B$2*10^(($B$3*J$1)/(J$1+$B$4)))*$D15/100</f>
        <v>9.678231767741275</v>
      </c>
      <c r="K15" s="7">
        <f>$B$5*$B$2*10^(($B$3*K$1)/(K$1+$B$4))/(Ventilation!$B$2-$B$2*10^(($B$3*K$1)/(K$1+$B$4)))*$D15/100</f>
        <v>10.309506857073417</v>
      </c>
      <c r="L15" s="7">
        <f>$B$5*$B$2*10^(($B$3*L$1)/(L$1+$B$4))/(Ventilation!$B$2-$B$2*10^(($B$3*L$1)/(L$1+$B$4)))*$D15/100</f>
        <v>10.977755777036148</v>
      </c>
      <c r="M15" s="7">
        <f>$B$5*$B$2*10^(($B$3*M$1)/(M$1+$B$4))/(Ventilation!$B$2-$B$2*10^(($B$3*M$1)/(M$1+$B$4)))*$D15/100</f>
        <v>11.684960312932397</v>
      </c>
      <c r="N15" s="7">
        <f>$B$5*$B$2*10^(($B$3*N$1)/(N$1+$B$4))/(Ventilation!$B$2-$B$2*10^(($B$3*N$1)/(N$1+$B$4)))*$D15/100</f>
        <v>12.433207392449752</v>
      </c>
      <c r="O15" s="7">
        <f>$B$5*$B$2*10^(($B$3*O$1)/(O$1+$B$4))/(Ventilation!$B$2-$B$2*10^(($B$3*O$1)/(O$1+$B$4)))*$D15/100</f>
        <v>13.224695599720901</v>
      </c>
      <c r="P15" s="7">
        <f>$B$5*$B$2*10^(($B$3*P$1)/(P$1+$B$4))/(Ventilation!$B$2-$B$2*10^(($B$3*P$1)/(P$1+$B$4)))*$D15/100</f>
        <v>14.061742219351846</v>
      </c>
      <c r="Q15" s="7">
        <f>$B$5*$B$2*10^(($B$3*Q$1)/(Q$1+$B$4))/(Ventilation!$B$2-$B$2*10^(($B$3*Q$1)/(Q$1+$B$4)))*$D15/100</f>
        <v>14.946790863294241</v>
      </c>
      <c r="R15" s="7">
        <f>$B$5*$B$2*10^(($B$3*R$1)/(R$1+$B$4))/(Ventilation!$B$2-$B$2*10^(($B$3*R$1)/(R$1+$B$4)))*$D15/100</f>
        <v>15.882419739409102</v>
      </c>
      <c r="S15" s="7">
        <f>$B$5*$B$2*10^(($B$3*S$1)/(S$1+$B$4))/(Ventilation!$B$2-$B$2*10^(($B$3*S$1)/(S$1+$B$4)))*$D15/100</f>
        <v>16.87135062730123</v>
      </c>
      <c r="T15" s="7">
        <f>$B$5*$B$2*10^(($B$3*T$1)/(T$1+$B$4))/(Ventilation!$B$2-$B$2*10^(($B$3*T$1)/(T$1+$B$4)))*$D15/100</f>
        <v>17.91645863460681</v>
      </c>
      <c r="U15" s="7">
        <f>$B$5*$B$2*10^(($B$3*U$1)/(U$1+$B$4))/(Ventilation!$B$2-$B$2*10^(($B$3*U$1)/(U$1+$B$4)))*$D15/100</f>
        <v>19.02078281551885</v>
      </c>
      <c r="V15" s="7">
        <f>$B$5*$B$2*10^(($B$3*V$1)/(V$1+$B$4))/(Ventilation!$B$2-$B$2*10^(($B$3*V$1)/(V$1+$B$4)))*$D15/100</f>
        <v>20.187537743085088</v>
      </c>
      <c r="W15" s="7">
        <f>$B$5*$B$2*10^(($B$3*W$1)/(W$1+$B$4))/(Ventilation!$B$2-$B$2*10^(($B$3*W$1)/(W$1+$B$4)))*$D15/100</f>
        <v>21.420126137884708</v>
      </c>
      <c r="X15" s="7">
        <f>$B$5*$B$2*10^(($B$3*X$1)/(X$1+$B$4))/(Ventilation!$B$2-$B$2*10^(($B$3*X$1)/(X$1+$B$4)))*$D15/100</f>
        <v>22.722152668286572</v>
      </c>
      <c r="Y15" s="7">
        <f>$B$5*$B$2*10^(($B$3*Y$1)/(Y$1+$B$4))/(Ventilation!$B$2-$B$2*10^(($B$3*Y$1)/(Y$1+$B$4)))*$D15/100</f>
        <v>24.097439051850788</v>
      </c>
      <c r="Z15" s="7">
        <f>$B$5*$B$2*10^(($B$3*Z$1)/(Z$1+$B$4))/(Ventilation!$B$2-$B$2*10^(($B$3*Z$1)/(Z$1+$B$4)))*$D15/100</f>
        <v>25.550040603837143</v>
      </c>
      <c r="AA15" s="7">
        <f>$B$5*$B$2*10^(($B$3*AA$1)/(AA$1+$B$4))/(Ventilation!$B$2-$B$2*10^(($B$3*AA$1)/(AA$1+$B$4)))*$D15/100</f>
        <v>27.08426439755661</v>
      </c>
      <c r="AB15" s="7">
        <f>$B$5*$B$2*10^(($B$3*AB$1)/(AB$1+$B$4))/(Ventilation!$B$2-$B$2*10^(($B$3*AB$1)/(AB$1+$B$4)))*$D15/100</f>
        <v>28.704689222835228</v>
      </c>
      <c r="AC15" s="7">
        <f>$B$5*$B$2*10^(($B$3*AC$1)/(AC$1+$B$4))/(Ventilation!$B$2-$B$2*10^(($B$3*AC$1)/(AC$1+$B$4)))*$D15/100</f>
        <v>30.41618755361229</v>
      </c>
      <c r="AD15" s="7">
        <f>$B$5*$B$2*10^(($B$3*AD$1)/(AD$1+$B$4))/(Ventilation!$B$2-$B$2*10^(($B$3*AD$1)/(AD$1+$B$4)))*$D15/100</f>
        <v>32.223949764211746</v>
      </c>
    </row>
    <row r="16" spans="4:30" ht="12.75">
      <c r="D16" s="4">
        <v>70</v>
      </c>
      <c r="E16" s="7">
        <f>$B$5*$B$2*10^(($B$3*E$1)/(E$1+$B$4))/(Ventilation!$B$2-$B$2*10^(($B$3*E$1)/(E$1+$B$4)))*$D16/100</f>
        <v>7.553255054487982</v>
      </c>
      <c r="F16" s="7">
        <f>$B$5*$B$2*10^(($B$3*F$1)/(F$1+$B$4))/(Ventilation!$B$2-$B$2*10^(($B$3*F$1)/(F$1+$B$4)))*$D16/100</f>
        <v>8.062479624590738</v>
      </c>
      <c r="G16" s="7">
        <f>$B$5*$B$2*10^(($B$3*G$1)/(G$1+$B$4))/(Ventilation!$B$2-$B$2*10^(($B$3*G$1)/(G$1+$B$4)))*$D16/100</f>
        <v>8.602337842541026</v>
      </c>
      <c r="H16" s="7">
        <f>$B$5*$B$2*10^(($B$3*H$1)/(H$1+$B$4))/(Ventilation!$B$2-$B$2*10^(($B$3*H$1)/(H$1+$B$4)))*$D16/100</f>
        <v>9.174486355183673</v>
      </c>
      <c r="I16" s="7">
        <f>$B$5*$B$2*10^(($B$3*I$1)/(I$1+$B$4))/(Ventilation!$B$2-$B$2*10^(($B$3*I$1)/(I$1+$B$4)))*$D16/100</f>
        <v>9.780666898646441</v>
      </c>
      <c r="J16" s="7">
        <f>$B$5*$B$2*10^(($B$3*J$1)/(J$1+$B$4))/(Ventilation!$B$2-$B$2*10^(($B$3*J$1)/(J$1+$B$4)))*$D16/100</f>
        <v>10.422711134490605</v>
      </c>
      <c r="K16" s="7">
        <f>$B$5*$B$2*10^(($B$3*K$1)/(K$1+$B$4))/(Ventilation!$B$2-$B$2*10^(($B$3*K$1)/(K$1+$B$4)))*$D16/100</f>
        <v>11.102545846079066</v>
      </c>
      <c r="L16" s="7">
        <f>$B$5*$B$2*10^(($B$3*L$1)/(L$1+$B$4))/(Ventilation!$B$2-$B$2*10^(($B$3*L$1)/(L$1+$B$4)))*$D16/100</f>
        <v>11.822198529115852</v>
      </c>
      <c r="M16" s="7">
        <f>$B$5*$B$2*10^(($B$3*M$1)/(M$1+$B$4))/(Ventilation!$B$2-$B$2*10^(($B$3*M$1)/(M$1+$B$4)))*$D16/100</f>
        <v>12.583803413927194</v>
      </c>
      <c r="N16" s="7">
        <f>$B$5*$B$2*10^(($B$3*N$1)/(N$1+$B$4))/(Ventilation!$B$2-$B$2*10^(($B$3*N$1)/(N$1+$B$4)))*$D16/100</f>
        <v>13.389607961099733</v>
      </c>
      <c r="O16" s="7">
        <f>$B$5*$B$2*10^(($B$3*O$1)/(O$1+$B$4))/(Ventilation!$B$2-$B$2*10^(($B$3*O$1)/(O$1+$B$4)))*$D16/100</f>
        <v>14.24197987662251</v>
      </c>
      <c r="P16" s="7">
        <f>$B$5*$B$2*10^(($B$3*P$1)/(P$1+$B$4))/(Ventilation!$B$2-$B$2*10^(($B$3*P$1)/(P$1+$B$4)))*$D16/100</f>
        <v>15.143414697763525</v>
      </c>
      <c r="Q16" s="7">
        <f>$B$5*$B$2*10^(($B$3*Q$1)/(Q$1+$B$4))/(Ventilation!$B$2-$B$2*10^(($B$3*Q$1)/(Q$1+$B$4)))*$D16/100</f>
        <v>16.09654400662457</v>
      </c>
      <c r="R16" s="7">
        <f>$B$5*$B$2*10^(($B$3*R$1)/(R$1+$B$4))/(Ventilation!$B$2-$B$2*10^(($B$3*R$1)/(R$1+$B$4)))*$D16/100</f>
        <v>17.104144334748263</v>
      </c>
      <c r="S16" s="7">
        <f>$B$5*$B$2*10^(($B$3*S$1)/(S$1+$B$4))/(Ventilation!$B$2-$B$2*10^(($B$3*S$1)/(S$1+$B$4)))*$D16/100</f>
        <v>18.169146829401324</v>
      </c>
      <c r="T16" s="7">
        <f>$B$5*$B$2*10^(($B$3*T$1)/(T$1+$B$4))/(Ventilation!$B$2-$B$2*10^(($B$3*T$1)/(T$1+$B$4)))*$D16/100</f>
        <v>19.294647760345796</v>
      </c>
      <c r="U16" s="7">
        <f>$B$5*$B$2*10^(($B$3*U$1)/(U$1+$B$4))/(Ventilation!$B$2-$B$2*10^(($B$3*U$1)/(U$1+$B$4)))*$D16/100</f>
        <v>20.483919955174148</v>
      </c>
      <c r="V16" s="7">
        <f>$B$5*$B$2*10^(($B$3*V$1)/(V$1+$B$4))/(Ventilation!$B$2-$B$2*10^(($B$3*V$1)/(V$1+$B$4)))*$D16/100</f>
        <v>21.74042526178394</v>
      </c>
      <c r="W16" s="7">
        <f>$B$5*$B$2*10^(($B$3*W$1)/(W$1+$B$4))/(Ventilation!$B$2-$B$2*10^(($B$3*W$1)/(W$1+$B$4)))*$D16/100</f>
        <v>23.067828148491227</v>
      </c>
      <c r="X16" s="7">
        <f>$B$5*$B$2*10^(($B$3*X$1)/(X$1+$B$4))/(Ventilation!$B$2-$B$2*10^(($B$3*X$1)/(X$1+$B$4)))*$D16/100</f>
        <v>24.470010565847073</v>
      </c>
      <c r="Y16" s="7">
        <f>$B$5*$B$2*10^(($B$3*Y$1)/(Y$1+$B$4))/(Ventilation!$B$2-$B$2*10^(($B$3*Y$1)/(Y$1+$B$4)))*$D16/100</f>
        <v>25.951088209685462</v>
      </c>
      <c r="Z16" s="7">
        <f>$B$5*$B$2*10^(($B$3*Z$1)/(Z$1+$B$4))/(Ventilation!$B$2-$B$2*10^(($B$3*Z$1)/(Z$1+$B$4)))*$D16/100</f>
        <v>27.515428342593847</v>
      </c>
      <c r="AA16" s="7">
        <f>$B$5*$B$2*10^(($B$3*AA$1)/(AA$1+$B$4))/(Ventilation!$B$2-$B$2*10^(($B$3*AA$1)/(AA$1+$B$4)))*$D16/100</f>
        <v>29.16766935121481</v>
      </c>
      <c r="AB16" s="7">
        <f>$B$5*$B$2*10^(($B$3*AB$1)/(AB$1+$B$4))/(Ventilation!$B$2-$B$2*10^(($B$3*AB$1)/(AB$1+$B$4)))*$D16/100</f>
        <v>30.912742239976396</v>
      </c>
      <c r="AC16" s="7">
        <f>$B$5*$B$2*10^(($B$3*AC$1)/(AC$1+$B$4))/(Ventilation!$B$2-$B$2*10^(($B$3*AC$1)/(AC$1+$B$4)))*$D16/100</f>
        <v>32.755894288505544</v>
      </c>
      <c r="AD16" s="7">
        <f>$B$5*$B$2*10^(($B$3*AD$1)/(AD$1+$B$4))/(Ventilation!$B$2-$B$2*10^(($B$3*AD$1)/(AD$1+$B$4)))*$D16/100</f>
        <v>34.702715130689576</v>
      </c>
    </row>
    <row r="17" spans="4:30" ht="12.75">
      <c r="D17" s="4">
        <v>75</v>
      </c>
      <c r="E17" s="7">
        <f>$B$5*$B$2*10^(($B$3*E$1)/(E$1+$B$4))/(Ventilation!$B$2-$B$2*10^(($B$3*E$1)/(E$1+$B$4)))*$D17/100</f>
        <v>8.092773272665696</v>
      </c>
      <c r="F17" s="7">
        <f>$B$5*$B$2*10^(($B$3*F$1)/(F$1+$B$4))/(Ventilation!$B$2-$B$2*10^(($B$3*F$1)/(F$1+$B$4)))*$D17/100</f>
        <v>8.638371026347219</v>
      </c>
      <c r="G17" s="7">
        <f>$B$5*$B$2*10^(($B$3*G$1)/(G$1+$B$4))/(Ventilation!$B$2-$B$2*10^(($B$3*G$1)/(G$1+$B$4)))*$D17/100</f>
        <v>9.21679054557967</v>
      </c>
      <c r="H17" s="7">
        <f>$B$5*$B$2*10^(($B$3*H$1)/(H$1+$B$4))/(Ventilation!$B$2-$B$2*10^(($B$3*H$1)/(H$1+$B$4)))*$D17/100</f>
        <v>9.829806809125364</v>
      </c>
      <c r="I17" s="7">
        <f>$B$5*$B$2*10^(($B$3*I$1)/(I$1+$B$4))/(Ventilation!$B$2-$B$2*10^(($B$3*I$1)/(I$1+$B$4)))*$D17/100</f>
        <v>10.479285962835473</v>
      </c>
      <c r="J17" s="7">
        <f>$B$5*$B$2*10^(($B$3*J$1)/(J$1+$B$4))/(Ventilation!$B$2-$B$2*10^(($B$3*J$1)/(J$1+$B$4)))*$D17/100</f>
        <v>11.167190501239935</v>
      </c>
      <c r="K17" s="7">
        <f>$B$5*$B$2*10^(($B$3*K$1)/(K$1+$B$4))/(Ventilation!$B$2-$B$2*10^(($B$3*K$1)/(K$1+$B$4)))*$D17/100</f>
        <v>11.895584835084712</v>
      </c>
      <c r="L17" s="7">
        <f>$B$5*$B$2*10^(($B$3*L$1)/(L$1+$B$4))/(Ventilation!$B$2-$B$2*10^(($B$3*L$1)/(L$1+$B$4)))*$D17/100</f>
        <v>12.666641281195554</v>
      </c>
      <c r="M17" s="7">
        <f>$B$5*$B$2*10^(($B$3*M$1)/(M$1+$B$4))/(Ventilation!$B$2-$B$2*10^(($B$3*M$1)/(M$1+$B$4)))*$D17/100</f>
        <v>13.482646514921994</v>
      </c>
      <c r="N17" s="7">
        <f>$B$5*$B$2*10^(($B$3*N$1)/(N$1+$B$4))/(Ventilation!$B$2-$B$2*10^(($B$3*N$1)/(N$1+$B$4)))*$D17/100</f>
        <v>14.346008529749714</v>
      </c>
      <c r="O17" s="7">
        <f>$B$5*$B$2*10^(($B$3*O$1)/(O$1+$B$4))/(Ventilation!$B$2-$B$2*10^(($B$3*O$1)/(O$1+$B$4)))*$D17/100</f>
        <v>15.259264153524118</v>
      </c>
      <c r="P17" s="7">
        <f>$B$5*$B$2*10^(($B$3*P$1)/(P$1+$B$4))/(Ventilation!$B$2-$B$2*10^(($B$3*P$1)/(P$1+$B$4)))*$D17/100</f>
        <v>16.225087176175208</v>
      </c>
      <c r="Q17" s="7">
        <f>$B$5*$B$2*10^(($B$3*Q$1)/(Q$1+$B$4))/(Ventilation!$B$2-$B$2*10^(($B$3*Q$1)/(Q$1+$B$4)))*$D17/100</f>
        <v>17.246297149954895</v>
      </c>
      <c r="R17" s="7">
        <f>$B$5*$B$2*10^(($B$3*R$1)/(R$1+$B$4))/(Ventilation!$B$2-$B$2*10^(($B$3*R$1)/(R$1+$B$4)))*$D17/100</f>
        <v>18.325868930087424</v>
      </c>
      <c r="S17" s="7">
        <f>$B$5*$B$2*10^(($B$3*S$1)/(S$1+$B$4))/(Ventilation!$B$2-$B$2*10^(($B$3*S$1)/(S$1+$B$4)))*$D17/100</f>
        <v>19.46694303150142</v>
      </c>
      <c r="T17" s="7">
        <f>$B$5*$B$2*10^(($B$3*T$1)/(T$1+$B$4))/(Ventilation!$B$2-$B$2*10^(($B$3*T$1)/(T$1+$B$4)))*$D17/100</f>
        <v>20.672836886084777</v>
      </c>
      <c r="U17" s="7">
        <f>$B$5*$B$2*10^(($B$3*U$1)/(U$1+$B$4))/(Ventilation!$B$2-$B$2*10^(($B$3*U$1)/(U$1+$B$4)))*$D17/100</f>
        <v>21.947057094829443</v>
      </c>
      <c r="V17" s="7">
        <f>$B$5*$B$2*10^(($B$3*V$1)/(V$1+$B$4))/(Ventilation!$B$2-$B$2*10^(($B$3*V$1)/(V$1+$B$4)))*$D17/100</f>
        <v>23.293312780482793</v>
      </c>
      <c r="W17" s="7">
        <f>$B$5*$B$2*10^(($B$3*W$1)/(W$1+$B$4))/(Ventilation!$B$2-$B$2*10^(($B$3*W$1)/(W$1+$B$4)))*$D17/100</f>
        <v>24.715530159097742</v>
      </c>
      <c r="X17" s="7">
        <f>$B$5*$B$2*10^(($B$3*X$1)/(X$1+$B$4))/(Ventilation!$B$2-$B$2*10^(($B$3*X$1)/(X$1+$B$4)))*$D17/100</f>
        <v>26.21786846340758</v>
      </c>
      <c r="Y17" s="7">
        <f>$B$5*$B$2*10^(($B$3*Y$1)/(Y$1+$B$4))/(Ventilation!$B$2-$B$2*10^(($B$3*Y$1)/(Y$1+$B$4)))*$D17/100</f>
        <v>27.804737367520136</v>
      </c>
      <c r="Z17" s="7">
        <f>$B$5*$B$2*10^(($B$3*Z$1)/(Z$1+$B$4))/(Ventilation!$B$2-$B$2*10^(($B$3*Z$1)/(Z$1+$B$4)))*$D17/100</f>
        <v>29.48081608135055</v>
      </c>
      <c r="AA17" s="7">
        <f>$B$5*$B$2*10^(($B$3*AA$1)/(AA$1+$B$4))/(Ventilation!$B$2-$B$2*10^(($B$3*AA$1)/(AA$1+$B$4)))*$D17/100</f>
        <v>31.251074304873008</v>
      </c>
      <c r="AB17" s="7">
        <f>$B$5*$B$2*10^(($B$3*AB$1)/(AB$1+$B$4))/(Ventilation!$B$2-$B$2*10^(($B$3*AB$1)/(AB$1+$B$4)))*$D17/100</f>
        <v>33.12079525711757</v>
      </c>
      <c r="AC17" s="7">
        <f>$B$5*$B$2*10^(($B$3*AC$1)/(AC$1+$B$4))/(Ventilation!$B$2-$B$2*10^(($B$3*AC$1)/(AC$1+$B$4)))*$D17/100</f>
        <v>35.09560102339879</v>
      </c>
      <c r="AD17" s="7">
        <f>$B$5*$B$2*10^(($B$3*AD$1)/(AD$1+$B$4))/(Ventilation!$B$2-$B$2*10^(($B$3*AD$1)/(AD$1+$B$4)))*$D17/100</f>
        <v>37.181480497167406</v>
      </c>
    </row>
    <row r="18" spans="4:30" ht="12.75">
      <c r="D18" s="4">
        <v>80</v>
      </c>
      <c r="E18" s="7">
        <f>$B$5*$B$2*10^(($B$3*E$1)/(E$1+$B$4))/(Ventilation!$B$2-$B$2*10^(($B$3*E$1)/(E$1+$B$4)))*$D18/100</f>
        <v>8.632291490843409</v>
      </c>
      <c r="F18" s="7">
        <f>$B$5*$B$2*10^(($B$3*F$1)/(F$1+$B$4))/(Ventilation!$B$2-$B$2*10^(($B$3*F$1)/(F$1+$B$4)))*$D18/100</f>
        <v>9.2142624281037</v>
      </c>
      <c r="G18" s="7">
        <f>$B$5*$B$2*10^(($B$3*G$1)/(G$1+$B$4))/(Ventilation!$B$2-$B$2*10^(($B$3*G$1)/(G$1+$B$4)))*$D18/100</f>
        <v>9.831243248618314</v>
      </c>
      <c r="H18" s="7">
        <f>$B$5*$B$2*10^(($B$3*H$1)/(H$1+$B$4))/(Ventilation!$B$2-$B$2*10^(($B$3*H$1)/(H$1+$B$4)))*$D18/100</f>
        <v>10.485127263067055</v>
      </c>
      <c r="I18" s="7">
        <f>$B$5*$B$2*10^(($B$3*I$1)/(I$1+$B$4))/(Ventilation!$B$2-$B$2*10^(($B$3*I$1)/(I$1+$B$4)))*$D18/100</f>
        <v>11.177905027024503</v>
      </c>
      <c r="J18" s="7">
        <f>$B$5*$B$2*10^(($B$3*J$1)/(J$1+$B$4))/(Ventilation!$B$2-$B$2*10^(($B$3*J$1)/(J$1+$B$4)))*$D18/100</f>
        <v>11.911669867989263</v>
      </c>
      <c r="K18" s="7">
        <f>$B$5*$B$2*10^(($B$3*K$1)/(K$1+$B$4))/(Ventilation!$B$2-$B$2*10^(($B$3*K$1)/(K$1+$B$4)))*$D18/100</f>
        <v>12.688623824090362</v>
      </c>
      <c r="L18" s="7">
        <f>$B$5*$B$2*10^(($B$3*L$1)/(L$1+$B$4))/(Ventilation!$B$2-$B$2*10^(($B$3*L$1)/(L$1+$B$4)))*$D18/100</f>
        <v>13.511084033275258</v>
      </c>
      <c r="M18" s="7">
        <f>$B$5*$B$2*10^(($B$3*M$1)/(M$1+$B$4))/(Ventilation!$B$2-$B$2*10^(($B$3*M$1)/(M$1+$B$4)))*$D18/100</f>
        <v>14.381489615916793</v>
      </c>
      <c r="N18" s="7">
        <f>$B$5*$B$2*10^(($B$3*N$1)/(N$1+$B$4))/(Ventilation!$B$2-$B$2*10^(($B$3*N$1)/(N$1+$B$4)))*$D18/100</f>
        <v>15.302409098399695</v>
      </c>
      <c r="O18" s="7">
        <f>$B$5*$B$2*10^(($B$3*O$1)/(O$1+$B$4))/(Ventilation!$B$2-$B$2*10^(($B$3*O$1)/(O$1+$B$4)))*$D18/100</f>
        <v>16.276548430425727</v>
      </c>
      <c r="P18" s="7">
        <f>$B$5*$B$2*10^(($B$3*P$1)/(P$1+$B$4))/(Ventilation!$B$2-$B$2*10^(($B$3*P$1)/(P$1+$B$4)))*$D18/100</f>
        <v>17.306759654586884</v>
      </c>
      <c r="Q18" s="7">
        <f>$B$5*$B$2*10^(($B$3*Q$1)/(Q$1+$B$4))/(Ventilation!$B$2-$B$2*10^(($B$3*Q$1)/(Q$1+$B$4)))*$D18/100</f>
        <v>18.39605029328522</v>
      </c>
      <c r="R18" s="7">
        <f>$B$5*$B$2*10^(($B$3*R$1)/(R$1+$B$4))/(Ventilation!$B$2-$B$2*10^(($B$3*R$1)/(R$1+$B$4)))*$D18/100</f>
        <v>19.54759352542659</v>
      </c>
      <c r="S18" s="7">
        <f>$B$5*$B$2*10^(($B$3*S$1)/(S$1+$B$4))/(Ventilation!$B$2-$B$2*10^(($B$3*S$1)/(S$1+$B$4)))*$D18/100</f>
        <v>20.764739233601514</v>
      </c>
      <c r="T18" s="7">
        <f>$B$5*$B$2*10^(($B$3*T$1)/(T$1+$B$4))/(Ventilation!$B$2-$B$2*10^(($B$3*T$1)/(T$1+$B$4)))*$D18/100</f>
        <v>22.051026011823765</v>
      </c>
      <c r="U18" s="7">
        <f>$B$5*$B$2*10^(($B$3*U$1)/(U$1+$B$4))/(Ventilation!$B$2-$B$2*10^(($B$3*U$1)/(U$1+$B$4)))*$D18/100</f>
        <v>23.410194234484738</v>
      </c>
      <c r="V18" s="7">
        <f>$B$5*$B$2*10^(($B$3*V$1)/(V$1+$B$4))/(Ventilation!$B$2-$B$2*10^(($B$3*V$1)/(V$1+$B$4)))*$D18/100</f>
        <v>24.846200299181643</v>
      </c>
      <c r="W18" s="7">
        <f>$B$5*$B$2*10^(($B$3*W$1)/(W$1+$B$4))/(Ventilation!$B$2-$B$2*10^(($B$3*W$1)/(W$1+$B$4)))*$D18/100</f>
        <v>26.36323216970426</v>
      </c>
      <c r="X18" s="7">
        <f>$B$5*$B$2*10^(($B$3*X$1)/(X$1+$B$4))/(Ventilation!$B$2-$B$2*10^(($B$3*X$1)/(X$1+$B$4)))*$D18/100</f>
        <v>27.965726360968084</v>
      </c>
      <c r="Y18" s="7">
        <f>$B$5*$B$2*10^(($B$3*Y$1)/(Y$1+$B$4))/(Ventilation!$B$2-$B$2*10^(($B$3*Y$1)/(Y$1+$B$4)))*$D18/100</f>
        <v>29.658386525354814</v>
      </c>
      <c r="Z18" s="7">
        <f>$B$5*$B$2*10^(($B$3*Z$1)/(Z$1+$B$4))/(Ventilation!$B$2-$B$2*10^(($B$3*Z$1)/(Z$1+$B$4)))*$D18/100</f>
        <v>31.446203820107254</v>
      </c>
      <c r="AA18" s="7">
        <f>$B$5*$B$2*10^(($B$3*AA$1)/(AA$1+$B$4))/(Ventilation!$B$2-$B$2*10^(($B$3*AA$1)/(AA$1+$B$4)))*$D18/100</f>
        <v>33.33447925853121</v>
      </c>
      <c r="AB18" s="7">
        <f>$B$5*$B$2*10^(($B$3*AB$1)/(AB$1+$B$4))/(Ventilation!$B$2-$B$2*10^(($B$3*AB$1)/(AB$1+$B$4)))*$D18/100</f>
        <v>35.32884827425874</v>
      </c>
      <c r="AC18" s="7">
        <f>$B$5*$B$2*10^(($B$3*AC$1)/(AC$1+$B$4))/(Ventilation!$B$2-$B$2*10^(($B$3*AC$1)/(AC$1+$B$4)))*$D18/100</f>
        <v>37.43530775829205</v>
      </c>
      <c r="AD18" s="7">
        <f>$B$5*$B$2*10^(($B$3*AD$1)/(AD$1+$B$4))/(Ventilation!$B$2-$B$2*10^(($B$3*AD$1)/(AD$1+$B$4)))*$D18/100</f>
        <v>39.66024586364523</v>
      </c>
    </row>
    <row r="19" spans="4:30" ht="12.75">
      <c r="D19" s="4">
        <v>85</v>
      </c>
      <c r="E19" s="7">
        <f>$B$5*$B$2*10^(($B$3*E$1)/(E$1+$B$4))/(Ventilation!$B$2-$B$2*10^(($B$3*E$1)/(E$1+$B$4)))*$D19/100</f>
        <v>9.171809709021122</v>
      </c>
      <c r="F19" s="7">
        <f>$B$5*$B$2*10^(($B$3*F$1)/(F$1+$B$4))/(Ventilation!$B$2-$B$2*10^(($B$3*F$1)/(F$1+$B$4)))*$D19/100</f>
        <v>9.79015382986018</v>
      </c>
      <c r="G19" s="7">
        <f>$B$5*$B$2*10^(($B$3*G$1)/(G$1+$B$4))/(Ventilation!$B$2-$B$2*10^(($B$3*G$1)/(G$1+$B$4)))*$D19/100</f>
        <v>10.445695951656958</v>
      </c>
      <c r="H19" s="7">
        <f>$B$5*$B$2*10^(($B$3*H$1)/(H$1+$B$4))/(Ventilation!$B$2-$B$2*10^(($B$3*H$1)/(H$1+$B$4)))*$D19/100</f>
        <v>11.140447717008747</v>
      </c>
      <c r="I19" s="7">
        <f>$B$5*$B$2*10^(($B$3*I$1)/(I$1+$B$4))/(Ventilation!$B$2-$B$2*10^(($B$3*I$1)/(I$1+$B$4)))*$D19/100</f>
        <v>11.876524091213534</v>
      </c>
      <c r="J19" s="7">
        <f>$B$5*$B$2*10^(($B$3*J$1)/(J$1+$B$4))/(Ventilation!$B$2-$B$2*10^(($B$3*J$1)/(J$1+$B$4)))*$D19/100</f>
        <v>12.65614923473859</v>
      </c>
      <c r="K19" s="7">
        <f>$B$5*$B$2*10^(($B$3*K$1)/(K$1+$B$4))/(Ventilation!$B$2-$B$2*10^(($B$3*K$1)/(K$1+$B$4)))*$D19/100</f>
        <v>13.481662813096008</v>
      </c>
      <c r="L19" s="7">
        <f>$B$5*$B$2*10^(($B$3*L$1)/(L$1+$B$4))/(Ventilation!$B$2-$B$2*10^(($B$3*L$1)/(L$1+$B$4)))*$D19/100</f>
        <v>14.35552678535496</v>
      </c>
      <c r="M19" s="7">
        <f>$B$5*$B$2*10^(($B$3*M$1)/(M$1+$B$4))/(Ventilation!$B$2-$B$2*10^(($B$3*M$1)/(M$1+$B$4)))*$D19/100</f>
        <v>15.280332716911595</v>
      </c>
      <c r="N19" s="7">
        <f>$B$5*$B$2*10^(($B$3*N$1)/(N$1+$B$4))/(Ventilation!$B$2-$B$2*10^(($B$3*N$1)/(N$1+$B$4)))*$D19/100</f>
        <v>16.258809667049672</v>
      </c>
      <c r="O19" s="7">
        <f>$B$5*$B$2*10^(($B$3*O$1)/(O$1+$B$4))/(Ventilation!$B$2-$B$2*10^(($B$3*O$1)/(O$1+$B$4)))*$D19/100</f>
        <v>17.293832707327333</v>
      </c>
      <c r="P19" s="7">
        <f>$B$5*$B$2*10^(($B$3*P$1)/(P$1+$B$4))/(Ventilation!$B$2-$B$2*10^(($B$3*P$1)/(P$1+$B$4)))*$D19/100</f>
        <v>18.388432132998567</v>
      </c>
      <c r="Q19" s="7">
        <f>$B$5*$B$2*10^(($B$3*Q$1)/(Q$1+$B$4))/(Ventilation!$B$2-$B$2*10^(($B$3*Q$1)/(Q$1+$B$4)))*$D19/100</f>
        <v>19.545803436615543</v>
      </c>
      <c r="R19" s="7">
        <f>$B$5*$B$2*10^(($B$3*R$1)/(R$1+$B$4))/(Ventilation!$B$2-$B$2*10^(($B$3*R$1)/(R$1+$B$4)))*$D19/100</f>
        <v>20.769318120765746</v>
      </c>
      <c r="S19" s="7">
        <f>$B$5*$B$2*10^(($B$3*S$1)/(S$1+$B$4))/(Ventilation!$B$2-$B$2*10^(($B$3*S$1)/(S$1+$B$4)))*$D19/100</f>
        <v>22.062535435701612</v>
      </c>
      <c r="T19" s="7">
        <f>$B$5*$B$2*10^(($B$3*T$1)/(T$1+$B$4))/(Ventilation!$B$2-$B$2*10^(($B$3*T$1)/(T$1+$B$4)))*$D19/100</f>
        <v>23.42921513756275</v>
      </c>
      <c r="U19" s="7">
        <f>$B$5*$B$2*10^(($B$3*U$1)/(U$1+$B$4))/(Ventilation!$B$2-$B$2*10^(($B$3*U$1)/(U$1+$B$4)))*$D19/100</f>
        <v>24.873331374140033</v>
      </c>
      <c r="V19" s="7">
        <f>$B$5*$B$2*10^(($B$3*V$1)/(V$1+$B$4))/(Ventilation!$B$2-$B$2*10^(($B$3*V$1)/(V$1+$B$4)))*$D19/100</f>
        <v>26.399087817880496</v>
      </c>
      <c r="W19" s="7">
        <f>$B$5*$B$2*10^(($B$3*W$1)/(W$1+$B$4))/(Ventilation!$B$2-$B$2*10^(($B$3*W$1)/(W$1+$B$4)))*$D19/100</f>
        <v>28.010934180310773</v>
      </c>
      <c r="X19" s="7">
        <f>$B$5*$B$2*10^(($B$3*X$1)/(X$1+$B$4))/(Ventilation!$B$2-$B$2*10^(($B$3*X$1)/(X$1+$B$4)))*$D19/100</f>
        <v>29.71358425852859</v>
      </c>
      <c r="Y19" s="7">
        <f>$B$5*$B$2*10^(($B$3*Y$1)/(Y$1+$B$4))/(Ventilation!$B$2-$B$2*10^(($B$3*Y$1)/(Y$1+$B$4)))*$D19/100</f>
        <v>31.512035683189488</v>
      </c>
      <c r="Z19" s="7">
        <f>$B$5*$B$2*10^(($B$3*Z$1)/(Z$1+$B$4))/(Ventilation!$B$2-$B$2*10^(($B$3*Z$1)/(Z$1+$B$4)))*$D19/100</f>
        <v>33.411591558863954</v>
      </c>
      <c r="AA19" s="7">
        <f>$B$5*$B$2*10^(($B$3*AA$1)/(AA$1+$B$4))/(Ventilation!$B$2-$B$2*10^(($B$3*AA$1)/(AA$1+$B$4)))*$D19/100</f>
        <v>35.41788421218941</v>
      </c>
      <c r="AB19" s="7">
        <f>$B$5*$B$2*10^(($B$3*AB$1)/(AB$1+$B$4))/(Ventilation!$B$2-$B$2*10^(($B$3*AB$1)/(AB$1+$B$4)))*$D19/100</f>
        <v>37.536901291399914</v>
      </c>
      <c r="AC19" s="7">
        <f>$B$5*$B$2*10^(($B$3*AC$1)/(AC$1+$B$4))/(Ventilation!$B$2-$B$2*10^(($B$3*AC$1)/(AC$1+$B$4)))*$D19/100</f>
        <v>39.7750144931853</v>
      </c>
      <c r="AD19" s="7">
        <f>$B$5*$B$2*10^(($B$3*AD$1)/(AD$1+$B$4))/(Ventilation!$B$2-$B$2*10^(($B$3*AD$1)/(AD$1+$B$4)))*$D19/100</f>
        <v>42.13901123012306</v>
      </c>
    </row>
    <row r="20" spans="4:30" ht="12.75">
      <c r="D20" s="4">
        <v>90</v>
      </c>
      <c r="E20" s="7">
        <f>$B$5*$B$2*10^(($B$3*E$1)/(E$1+$B$4))/(Ventilation!$B$2-$B$2*10^(($B$3*E$1)/(E$1+$B$4)))*$D20/100</f>
        <v>9.711327927198834</v>
      </c>
      <c r="F20" s="7">
        <f>$B$5*$B$2*10^(($B$3*F$1)/(F$1+$B$4))/(Ventilation!$B$2-$B$2*10^(($B$3*F$1)/(F$1+$B$4)))*$D20/100</f>
        <v>10.366045231616663</v>
      </c>
      <c r="G20" s="7">
        <f>$B$5*$B$2*10^(($B$3*G$1)/(G$1+$B$4))/(Ventilation!$B$2-$B$2*10^(($B$3*G$1)/(G$1+$B$4)))*$D20/100</f>
        <v>11.060148654695604</v>
      </c>
      <c r="H20" s="7">
        <f>$B$5*$B$2*10^(($B$3*H$1)/(H$1+$B$4))/(Ventilation!$B$2-$B$2*10^(($B$3*H$1)/(H$1+$B$4)))*$D20/100</f>
        <v>11.795768170950437</v>
      </c>
      <c r="I20" s="7">
        <f>$B$5*$B$2*10^(($B$3*I$1)/(I$1+$B$4))/(Ventilation!$B$2-$B$2*10^(($B$3*I$1)/(I$1+$B$4)))*$D20/100</f>
        <v>12.575143155402566</v>
      </c>
      <c r="J20" s="7">
        <f>$B$5*$B$2*10^(($B$3*J$1)/(J$1+$B$4))/(Ventilation!$B$2-$B$2*10^(($B$3*J$1)/(J$1+$B$4)))*$D20/100</f>
        <v>13.40062860148792</v>
      </c>
      <c r="K20" s="7">
        <f>$B$5*$B$2*10^(($B$3*K$1)/(K$1+$B$4))/(Ventilation!$B$2-$B$2*10^(($B$3*K$1)/(K$1+$B$4)))*$D20/100</f>
        <v>14.274701802101657</v>
      </c>
      <c r="L20" s="7">
        <f>$B$5*$B$2*10^(($B$3*L$1)/(L$1+$B$4))/(Ventilation!$B$2-$B$2*10^(($B$3*L$1)/(L$1+$B$4)))*$D20/100</f>
        <v>15.199969537434665</v>
      </c>
      <c r="M20" s="7">
        <f>$B$5*$B$2*10^(($B$3*M$1)/(M$1+$B$4))/(Ventilation!$B$2-$B$2*10^(($B$3*M$1)/(M$1+$B$4)))*$D20/100</f>
        <v>16.179175817906394</v>
      </c>
      <c r="N20" s="7">
        <f>$B$5*$B$2*10^(($B$3*N$1)/(N$1+$B$4))/(Ventilation!$B$2-$B$2*10^(($B$3*N$1)/(N$1+$B$4)))*$D20/100</f>
        <v>17.215210235699654</v>
      </c>
      <c r="O20" s="7">
        <f>$B$5*$B$2*10^(($B$3*O$1)/(O$1+$B$4))/(Ventilation!$B$2-$B$2*10^(($B$3*O$1)/(O$1+$B$4)))*$D20/100</f>
        <v>18.311116984228942</v>
      </c>
      <c r="P20" s="7">
        <f>$B$5*$B$2*10^(($B$3*P$1)/(P$1+$B$4))/(Ventilation!$B$2-$B$2*10^(($B$3*P$1)/(P$1+$B$4)))*$D20/100</f>
        <v>19.470104611410246</v>
      </c>
      <c r="Q20" s="7">
        <f>$B$5*$B$2*10^(($B$3*Q$1)/(Q$1+$B$4))/(Ventilation!$B$2-$B$2*10^(($B$3*Q$1)/(Q$1+$B$4)))*$D20/100</f>
        <v>20.695556579945872</v>
      </c>
      <c r="R20" s="7">
        <f>$B$5*$B$2*10^(($B$3*R$1)/(R$1+$B$4))/(Ventilation!$B$2-$B$2*10^(($B$3*R$1)/(R$1+$B$4)))*$D20/100</f>
        <v>21.991042716104907</v>
      </c>
      <c r="S20" s="7">
        <f>$B$5*$B$2*10^(($B$3*S$1)/(S$1+$B$4))/(Ventilation!$B$2-$B$2*10^(($B$3*S$1)/(S$1+$B$4)))*$D20/100</f>
        <v>23.360331637801707</v>
      </c>
      <c r="T20" s="7">
        <f>$B$5*$B$2*10^(($B$3*T$1)/(T$1+$B$4))/(Ventilation!$B$2-$B$2*10^(($B$3*T$1)/(T$1+$B$4)))*$D20/100</f>
        <v>24.807404263301738</v>
      </c>
      <c r="U20" s="7">
        <f>$B$5*$B$2*10^(($B$3*U$1)/(U$1+$B$4))/(Ventilation!$B$2-$B$2*10^(($B$3*U$1)/(U$1+$B$4)))*$D20/100</f>
        <v>26.33646851379533</v>
      </c>
      <c r="V20" s="7">
        <f>$B$5*$B$2*10^(($B$3*V$1)/(V$1+$B$4))/(Ventilation!$B$2-$B$2*10^(($B$3*V$1)/(V$1+$B$4)))*$D20/100</f>
        <v>27.95197533657935</v>
      </c>
      <c r="W20" s="7">
        <f>$B$5*$B$2*10^(($B$3*W$1)/(W$1+$B$4))/(Ventilation!$B$2-$B$2*10^(($B$3*W$1)/(W$1+$B$4)))*$D20/100</f>
        <v>29.658636190917292</v>
      </c>
      <c r="X20" s="7">
        <f>$B$5*$B$2*10^(($B$3*X$1)/(X$1+$B$4))/(Ventilation!$B$2-$B$2*10^(($B$3*X$1)/(X$1+$B$4)))*$D20/100</f>
        <v>31.461442156089095</v>
      </c>
      <c r="Y20" s="7">
        <f>$B$5*$B$2*10^(($B$3*Y$1)/(Y$1+$B$4))/(Ventilation!$B$2-$B$2*10^(($B$3*Y$1)/(Y$1+$B$4)))*$D20/100</f>
        <v>33.36568484102417</v>
      </c>
      <c r="Z20" s="7">
        <f>$B$5*$B$2*10^(($B$3*Z$1)/(Z$1+$B$4))/(Ventilation!$B$2-$B$2*10^(($B$3*Z$1)/(Z$1+$B$4)))*$D20/100</f>
        <v>35.37697929762066</v>
      </c>
      <c r="AA20" s="7">
        <f>$B$5*$B$2*10^(($B$3*AA$1)/(AA$1+$B$4))/(Ventilation!$B$2-$B$2*10^(($B$3*AA$1)/(AA$1+$B$4)))*$D20/100</f>
        <v>37.501289165847616</v>
      </c>
      <c r="AB20" s="7">
        <f>$B$5*$B$2*10^(($B$3*AB$1)/(AB$1+$B$4))/(Ventilation!$B$2-$B$2*10^(($B$3*AB$1)/(AB$1+$B$4)))*$D20/100</f>
        <v>39.74495430854108</v>
      </c>
      <c r="AC20" s="7">
        <f>$B$5*$B$2*10^(($B$3*AC$1)/(AC$1+$B$4))/(Ventilation!$B$2-$B$2*10^(($B$3*AC$1)/(AC$1+$B$4)))*$D20/100</f>
        <v>42.11472122807855</v>
      </c>
      <c r="AD20" s="7">
        <f>$B$5*$B$2*10^(($B$3*AD$1)/(AD$1+$B$4))/(Ventilation!$B$2-$B$2*10^(($B$3*AD$1)/(AD$1+$B$4)))*$D20/100</f>
        <v>44.617776596600876</v>
      </c>
    </row>
    <row r="21" spans="4:30" ht="12.75">
      <c r="D21" s="4">
        <v>95</v>
      </c>
      <c r="E21" s="7">
        <f>$B$5*$B$2*10^(($B$3*E$1)/(E$1+$B$4))/(Ventilation!$B$2-$B$2*10^(($B$3*E$1)/(E$1+$B$4)))*$D21/100</f>
        <v>10.250846145376547</v>
      </c>
      <c r="F21" s="7">
        <f>$B$5*$B$2*10^(($B$3*F$1)/(F$1+$B$4))/(Ventilation!$B$2-$B$2*10^(($B$3*F$1)/(F$1+$B$4)))*$D21/100</f>
        <v>10.941936633373142</v>
      </c>
      <c r="G21" s="7">
        <f>$B$5*$B$2*10^(($B$3*G$1)/(G$1+$B$4))/(Ventilation!$B$2-$B$2*10^(($B$3*G$1)/(G$1+$B$4)))*$D21/100</f>
        <v>11.674601357734248</v>
      </c>
      <c r="H21" s="7">
        <f>$B$5*$B$2*10^(($B$3*H$1)/(H$1+$B$4))/(Ventilation!$B$2-$B$2*10^(($B$3*H$1)/(H$1+$B$4)))*$D21/100</f>
        <v>12.451088624892128</v>
      </c>
      <c r="I21" s="7">
        <f>$B$5*$B$2*10^(($B$3*I$1)/(I$1+$B$4))/(Ventilation!$B$2-$B$2*10^(($B$3*I$1)/(I$1+$B$4)))*$D21/100</f>
        <v>13.2737622195916</v>
      </c>
      <c r="J21" s="7">
        <f>$B$5*$B$2*10^(($B$3*J$1)/(J$1+$B$4))/(Ventilation!$B$2-$B$2*10^(($B$3*J$1)/(J$1+$B$4)))*$D21/100</f>
        <v>14.145107968237248</v>
      </c>
      <c r="K21" s="7">
        <f>$B$5*$B$2*10^(($B$3*K$1)/(K$1+$B$4))/(Ventilation!$B$2-$B$2*10^(($B$3*K$1)/(K$1+$B$4)))*$D21/100</f>
        <v>15.067740791107303</v>
      </c>
      <c r="L21" s="7">
        <f>$B$5*$B$2*10^(($B$3*L$1)/(L$1+$B$4))/(Ventilation!$B$2-$B$2*10^(($B$3*L$1)/(L$1+$B$4)))*$D21/100</f>
        <v>16.04441228951437</v>
      </c>
      <c r="M21" s="7">
        <f>$B$5*$B$2*10^(($B$3*M$1)/(M$1+$B$4))/(Ventilation!$B$2-$B$2*10^(($B$3*M$1)/(M$1+$B$4)))*$D21/100</f>
        <v>17.078018918901194</v>
      </c>
      <c r="N21" s="7">
        <f>$B$5*$B$2*10^(($B$3*N$1)/(N$1+$B$4))/(Ventilation!$B$2-$B$2*10^(($B$3*N$1)/(N$1+$B$4)))*$D21/100</f>
        <v>18.171610804349633</v>
      </c>
      <c r="O21" s="7">
        <f>$B$5*$B$2*10^(($B$3*O$1)/(O$1+$B$4))/(Ventilation!$B$2-$B$2*10^(($B$3*O$1)/(O$1+$B$4)))*$D21/100</f>
        <v>19.32840126113055</v>
      </c>
      <c r="P21" s="7">
        <f>$B$5*$B$2*10^(($B$3*P$1)/(P$1+$B$4))/(Ventilation!$B$2-$B$2*10^(($B$3*P$1)/(P$1+$B$4)))*$D21/100</f>
        <v>20.551777089821925</v>
      </c>
      <c r="Q21" s="7">
        <f>$B$5*$B$2*10^(($B$3*Q$1)/(Q$1+$B$4))/(Ventilation!$B$2-$B$2*10^(($B$3*Q$1)/(Q$1+$B$4)))*$D21/100</f>
        <v>21.845309723276202</v>
      </c>
      <c r="R21" s="7">
        <f>$B$5*$B$2*10^(($B$3*R$1)/(R$1+$B$4))/(Ventilation!$B$2-$B$2*10^(($B$3*R$1)/(R$1+$B$4)))*$D21/100</f>
        <v>23.212767311444072</v>
      </c>
      <c r="S21" s="7">
        <f>$B$5*$B$2*10^(($B$3*S$1)/(S$1+$B$4))/(Ventilation!$B$2-$B$2*10^(($B$3*S$1)/(S$1+$B$4)))*$D21/100</f>
        <v>24.6581278399018</v>
      </c>
      <c r="T21" s="7">
        <f>$B$5*$B$2*10^(($B$3*T$1)/(T$1+$B$4))/(Ventilation!$B$2-$B$2*10^(($B$3*T$1)/(T$1+$B$4)))*$D21/100</f>
        <v>26.185593389040722</v>
      </c>
      <c r="U21" s="7">
        <f>$B$5*$B$2*10^(($B$3*U$1)/(U$1+$B$4))/(Ventilation!$B$2-$B$2*10^(($B$3*U$1)/(U$1+$B$4)))*$D21/100</f>
        <v>27.799605653450627</v>
      </c>
      <c r="V21" s="7">
        <f>$B$5*$B$2*10^(($B$3*V$1)/(V$1+$B$4))/(Ventilation!$B$2-$B$2*10^(($B$3*V$1)/(V$1+$B$4)))*$D21/100</f>
        <v>29.5048628552782</v>
      </c>
      <c r="W21" s="7">
        <f>$B$5*$B$2*10^(($B$3*W$1)/(W$1+$B$4))/(Ventilation!$B$2-$B$2*10^(($B$3*W$1)/(W$1+$B$4)))*$D21/100</f>
        <v>31.306338201523808</v>
      </c>
      <c r="X21" s="7">
        <f>$B$5*$B$2*10^(($B$3*X$1)/(X$1+$B$4))/(Ventilation!$B$2-$B$2*10^(($B$3*X$1)/(X$1+$B$4)))*$D21/100</f>
        <v>33.2093000536496</v>
      </c>
      <c r="Y21" s="7">
        <f>$B$5*$B$2*10^(($B$3*Y$1)/(Y$1+$B$4))/(Ventilation!$B$2-$B$2*10^(($B$3*Y$1)/(Y$1+$B$4)))*$D21/100</f>
        <v>35.21933399885884</v>
      </c>
      <c r="Z21" s="7">
        <f>$B$5*$B$2*10^(($B$3*Z$1)/(Z$1+$B$4))/(Ventilation!$B$2-$B$2*10^(($B$3*Z$1)/(Z$1+$B$4)))*$D21/100</f>
        <v>37.34236703637736</v>
      </c>
      <c r="AA21" s="7">
        <f>$B$5*$B$2*10^(($B$3*AA$1)/(AA$1+$B$4))/(Ventilation!$B$2-$B$2*10^(($B$3*AA$1)/(AA$1+$B$4)))*$D21/100</f>
        <v>39.58469411950582</v>
      </c>
      <c r="AB21" s="7">
        <f>$B$5*$B$2*10^(($B$3*AB$1)/(AB$1+$B$4))/(Ventilation!$B$2-$B$2*10^(($B$3*AB$1)/(AB$1+$B$4)))*$D21/100</f>
        <v>41.95300732568226</v>
      </c>
      <c r="AC21" s="7">
        <f>$B$5*$B$2*10^(($B$3*AC$1)/(AC$1+$B$4))/(Ventilation!$B$2-$B$2*10^(($B$3*AC$1)/(AC$1+$B$4)))*$D21/100</f>
        <v>44.454427962971806</v>
      </c>
      <c r="AD21" s="7">
        <f>$B$5*$B$2*10^(($B$3*AD$1)/(AD$1+$B$4))/(Ventilation!$B$2-$B$2*10^(($B$3*AD$1)/(AD$1+$B$4)))*$D21/100</f>
        <v>47.09654196307871</v>
      </c>
    </row>
    <row r="22" spans="4:30" ht="12.75">
      <c r="D22" s="4">
        <v>100</v>
      </c>
      <c r="E22" s="7">
        <f>$B$5*$B$2*10^(($B$3*E$1)/(E$1+$B$4))/(Ventilation!$B$2-$B$2*10^(($B$3*E$1)/(E$1+$B$4)))*$D22/100</f>
        <v>10.79036436355426</v>
      </c>
      <c r="F22" s="7">
        <f>$B$5*$B$2*10^(($B$3*F$1)/(F$1+$B$4))/(Ventilation!$B$2-$B$2*10^(($B$3*F$1)/(F$1+$B$4)))*$D22/100</f>
        <v>11.517828035129625</v>
      </c>
      <c r="G22" s="7">
        <f>$B$5*$B$2*10^(($B$3*G$1)/(G$1+$B$4))/(Ventilation!$B$2-$B$2*10^(($B$3*G$1)/(G$1+$B$4)))*$D22/100</f>
        <v>12.28905406077289</v>
      </c>
      <c r="H22" s="7">
        <f>$B$5*$B$2*10^(($B$3*H$1)/(H$1+$B$4))/(Ventilation!$B$2-$B$2*10^(($B$3*H$1)/(H$1+$B$4)))*$D22/100</f>
        <v>13.106409078833819</v>
      </c>
      <c r="I22" s="7">
        <f>$B$5*$B$2*10^(($B$3*I$1)/(I$1+$B$4))/(Ventilation!$B$2-$B$2*10^(($B$3*I$1)/(I$1+$B$4)))*$D22/100</f>
        <v>13.97238128378063</v>
      </c>
      <c r="J22" s="7">
        <f>$B$5*$B$2*10^(($B$3*J$1)/(J$1+$B$4))/(Ventilation!$B$2-$B$2*10^(($B$3*J$1)/(J$1+$B$4)))*$D22/100</f>
        <v>14.889587334986578</v>
      </c>
      <c r="K22" s="7">
        <f>$B$5*$B$2*10^(($B$3*K$1)/(K$1+$B$4))/(Ventilation!$B$2-$B$2*10^(($B$3*K$1)/(K$1+$B$4)))*$D22/100</f>
        <v>15.860779780112951</v>
      </c>
      <c r="L22" s="7">
        <f>$B$5*$B$2*10^(($B$3*L$1)/(L$1+$B$4))/(Ventilation!$B$2-$B$2*10^(($B$3*L$1)/(L$1+$B$4)))*$D22/100</f>
        <v>16.888855041594073</v>
      </c>
      <c r="M22" s="7">
        <f>$B$5*$B$2*10^(($B$3*M$1)/(M$1+$B$4))/(Ventilation!$B$2-$B$2*10^(($B$3*M$1)/(M$1+$B$4)))*$D22/100</f>
        <v>17.976862019895993</v>
      </c>
      <c r="N22" s="7">
        <f>$B$5*$B$2*10^(($B$3*N$1)/(N$1+$B$4))/(Ventilation!$B$2-$B$2*10^(($B$3*N$1)/(N$1+$B$4)))*$D22/100</f>
        <v>19.128011372999616</v>
      </c>
      <c r="O22" s="7">
        <f>$B$5*$B$2*10^(($B$3*O$1)/(O$1+$B$4))/(Ventilation!$B$2-$B$2*10^(($B$3*O$1)/(O$1+$B$4)))*$D22/100</f>
        <v>20.345685538032157</v>
      </c>
      <c r="P22" s="7">
        <f>$B$5*$B$2*10^(($B$3*P$1)/(P$1+$B$4))/(Ventilation!$B$2-$B$2*10^(($B$3*P$1)/(P$1+$B$4)))*$D22/100</f>
        <v>21.63344956823361</v>
      </c>
      <c r="Q22" s="7">
        <f>$B$5*$B$2*10^(($B$3*Q$1)/(Q$1+$B$4))/(Ventilation!$B$2-$B$2*10^(($B$3*Q$1)/(Q$1+$B$4)))*$D22/100</f>
        <v>22.99506286660652</v>
      </c>
      <c r="R22" s="7">
        <f>$B$5*$B$2*10^(($B$3*R$1)/(R$1+$B$4))/(Ventilation!$B$2-$B$2*10^(($B$3*R$1)/(R$1+$B$4)))*$D22/100</f>
        <v>24.434491906783233</v>
      </c>
      <c r="S22" s="7">
        <f>$B$5*$B$2*10^(($B$3*S$1)/(S$1+$B$4))/(Ventilation!$B$2-$B$2*10^(($B$3*S$1)/(S$1+$B$4)))*$D22/100</f>
        <v>25.955924042001893</v>
      </c>
      <c r="T22" s="7">
        <f>$B$5*$B$2*10^(($B$3*T$1)/(T$1+$B$4))/(Ventilation!$B$2-$B$2*10^(($B$3*T$1)/(T$1+$B$4)))*$D22/100</f>
        <v>27.563782514779703</v>
      </c>
      <c r="U22" s="7">
        <f>$B$5*$B$2*10^(($B$3*U$1)/(U$1+$B$4))/(Ventilation!$B$2-$B$2*10^(($B$3*U$1)/(U$1+$B$4)))*$D22/100</f>
        <v>29.26274279310592</v>
      </c>
      <c r="V22" s="7">
        <f>$B$5*$B$2*10^(($B$3*V$1)/(V$1+$B$4))/(Ventilation!$B$2-$B$2*10^(($B$3*V$1)/(V$1+$B$4)))*$D22/100</f>
        <v>31.057750373977054</v>
      </c>
      <c r="W22" s="7">
        <f>$B$5*$B$2*10^(($B$3*W$1)/(W$1+$B$4))/(Ventilation!$B$2-$B$2*10^(($B$3*W$1)/(W$1+$B$4)))*$D22/100</f>
        <v>32.95404021213032</v>
      </c>
      <c r="X22" s="7">
        <f>$B$5*$B$2*10^(($B$3*X$1)/(X$1+$B$4))/(Ventilation!$B$2-$B$2*10^(($B$3*X$1)/(X$1+$B$4)))*$D22/100</f>
        <v>34.95715795121011</v>
      </c>
      <c r="Y22" s="7">
        <f>$B$5*$B$2*10^(($B$3*Y$1)/(Y$1+$B$4))/(Ventilation!$B$2-$B$2*10^(($B$3*Y$1)/(Y$1+$B$4)))*$D22/100</f>
        <v>37.07298315669352</v>
      </c>
      <c r="Z22" s="7">
        <f>$B$5*$B$2*10^(($B$3*Z$1)/(Z$1+$B$4))/(Ventilation!$B$2-$B$2*10^(($B$3*Z$1)/(Z$1+$B$4)))*$D22/100</f>
        <v>39.307754775134065</v>
      </c>
      <c r="AA22" s="7">
        <f>$B$5*$B$2*10^(($B$3*AA$1)/(AA$1+$B$4))/(Ventilation!$B$2-$B$2*10^(($B$3*AA$1)/(AA$1+$B$4)))*$D22/100</f>
        <v>41.668099073164015</v>
      </c>
      <c r="AB22" s="7">
        <f>$B$5*$B$2*10^(($B$3*AB$1)/(AB$1+$B$4))/(Ventilation!$B$2-$B$2*10^(($B$3*AB$1)/(AB$1+$B$4)))*$D22/100</f>
        <v>44.16106034282343</v>
      </c>
      <c r="AC22" s="7">
        <f>$B$5*$B$2*10^(($B$3*AC$1)/(AC$1+$B$4))/(Ventilation!$B$2-$B$2*10^(($B$3*AC$1)/(AC$1+$B$4)))*$D22/100</f>
        <v>46.79413469786507</v>
      </c>
      <c r="AD22" s="7">
        <f>$B$5*$B$2*10^(($B$3*AD$1)/(AD$1+$B$4))/(Ventilation!$B$2-$B$2*10^(($B$3*AD$1)/(AD$1+$B$4)))*$D22/100</f>
        <v>49.57530732955654</v>
      </c>
    </row>
    <row r="23" spans="5:31" ht="12.75"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7">
        <f>$B$5*$B$2*10^(($B$3*AE$1)/(AE$1+$B$4))/(Ventilation!$B$2-$B$2*10^(($B$3*AE$1)/(AE$1+$B$4)))*Ventilation!$B7/100</f>
        <v>11.911669867989263</v>
      </c>
    </row>
    <row r="24" spans="5:32" ht="12.7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F24" s="7">
        <f>$B$5*$B$2*10^(($B$3*AF$1)/(AF$1+$B$4))/(Ventilation!$B$2-$B$2*10^(($B$3*AF$1)/(AF$1+$B$4)))*Ventilation!$C7/100</f>
        <v>10.172842769016079</v>
      </c>
    </row>
    <row r="25" spans="5:33" ht="12.75"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G25" s="7">
        <f>$B$5*$B$2*10^(($B$3*AG$1)/(AG$1+$B$4))/(Ventilation!$B$2-$B$2*10^(($B$3*AG$1)/(AG$1+$B$4)))*Ventilation!$D7/100</f>
        <v>22.917454490240207</v>
      </c>
    </row>
    <row r="27" spans="4:33" ht="12.75">
      <c r="D27" s="8"/>
      <c r="E27" s="8">
        <v>15</v>
      </c>
      <c r="F27" s="8">
        <v>16</v>
      </c>
      <c r="G27" s="8">
        <v>17</v>
      </c>
      <c r="H27" s="8">
        <v>18</v>
      </c>
      <c r="I27" s="8">
        <v>19</v>
      </c>
      <c r="J27" s="8">
        <v>20</v>
      </c>
      <c r="K27" s="8">
        <v>21</v>
      </c>
      <c r="L27" s="8">
        <v>22</v>
      </c>
      <c r="M27" s="8">
        <v>23</v>
      </c>
      <c r="N27" s="8">
        <v>24</v>
      </c>
      <c r="O27" s="8">
        <v>25</v>
      </c>
      <c r="P27" s="4">
        <v>26</v>
      </c>
      <c r="Q27" s="4">
        <v>27</v>
      </c>
      <c r="R27" s="4">
        <v>28</v>
      </c>
      <c r="S27" s="4">
        <v>29</v>
      </c>
      <c r="T27" s="4">
        <v>30</v>
      </c>
      <c r="U27" s="4">
        <v>31</v>
      </c>
      <c r="V27" s="4">
        <v>32</v>
      </c>
      <c r="W27" s="4">
        <v>33</v>
      </c>
      <c r="X27" s="4">
        <v>34</v>
      </c>
      <c r="Y27" s="4">
        <v>35</v>
      </c>
      <c r="Z27" s="4">
        <v>36</v>
      </c>
      <c r="AA27" s="4">
        <v>37</v>
      </c>
      <c r="AB27" s="4">
        <v>38</v>
      </c>
      <c r="AC27" s="4">
        <v>39</v>
      </c>
      <c r="AD27" s="4">
        <v>40</v>
      </c>
      <c r="AE27" s="4">
        <f>Ventilation!B6</f>
        <v>20</v>
      </c>
      <c r="AF27" s="4">
        <f>Ventilation!C6</f>
        <v>25</v>
      </c>
      <c r="AG27" s="4">
        <f>Ventilation!D6</f>
        <v>37</v>
      </c>
    </row>
    <row r="28" spans="4:30" ht="12.75">
      <c r="D28" s="8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4:30" ht="12.75">
      <c r="D29" s="8">
        <v>5</v>
      </c>
      <c r="E29" s="7">
        <f aca="true" t="shared" si="0" ref="E29:N38">$B$4/(($B$3/(LOG($B$2*10^(($B$3*E$27)/(E$27+$B$4))*$D29/100/$B$2)))-1)</f>
        <v>-24.387046517762954</v>
      </c>
      <c r="F29" s="7">
        <f t="shared" si="0"/>
        <v>-23.671795683943593</v>
      </c>
      <c r="G29" s="7">
        <f t="shared" si="0"/>
        <v>-22.957405384394086</v>
      </c>
      <c r="H29" s="7">
        <f t="shared" si="0"/>
        <v>-22.243874067056073</v>
      </c>
      <c r="I29" s="7">
        <f t="shared" si="0"/>
        <v>-21.53120018360133</v>
      </c>
      <c r="J29" s="7">
        <f t="shared" si="0"/>
        <v>-20.81938218942057</v>
      </c>
      <c r="K29" s="7">
        <f t="shared" si="0"/>
        <v>-20.1084185436123</v>
      </c>
      <c r="L29" s="7">
        <f t="shared" si="0"/>
        <v>-19.398307708971682</v>
      </c>
      <c r="M29" s="7">
        <f t="shared" si="0"/>
        <v>-18.68904815197948</v>
      </c>
      <c r="N29" s="7">
        <f t="shared" si="0"/>
        <v>-17.980638342791014</v>
      </c>
      <c r="O29" s="7">
        <f aca="true" t="shared" si="1" ref="O29:X38">$B$4/(($B$3/(LOG($B$2*10^(($B$3*O$27)/(O$27+$B$4))*$D29/100/$B$2)))-1)</f>
        <v>-17.273076755225123</v>
      </c>
      <c r="P29" s="7">
        <f t="shared" si="1"/>
        <v>-16.56636186675326</v>
      </c>
      <c r="Q29" s="7">
        <f t="shared" si="1"/>
        <v>-15.86049215848856</v>
      </c>
      <c r="R29" s="7">
        <f t="shared" si="1"/>
        <v>-15.155466115174908</v>
      </c>
      <c r="S29" s="7">
        <f t="shared" si="1"/>
        <v>-14.451282225176163</v>
      </c>
      <c r="T29" s="7">
        <f t="shared" si="1"/>
        <v>-13.747938980465324</v>
      </c>
      <c r="U29" s="7">
        <f t="shared" si="1"/>
        <v>-13.045434876613747</v>
      </c>
      <c r="V29" s="7">
        <f t="shared" si="1"/>
        <v>-12.34376841278047</v>
      </c>
      <c r="W29" s="7">
        <f t="shared" si="1"/>
        <v>-11.642938091701469</v>
      </c>
      <c r="X29" s="7">
        <f t="shared" si="1"/>
        <v>-10.942942419679037</v>
      </c>
      <c r="Y29" s="7">
        <f aca="true" t="shared" si="2" ref="Y29:AD38">$B$4/(($B$3/(LOG($B$2*10^(($B$3*Y$27)/(Y$27+$B$4))*$D29/100/$B$2)))-1)</f>
        <v>-10.243779906571168</v>
      </c>
      <c r="Z29" s="7">
        <f t="shared" si="2"/>
        <v>-9.545449065781</v>
      </c>
      <c r="AA29" s="7">
        <f t="shared" si="2"/>
        <v>-8.847948414246227</v>
      </c>
      <c r="AB29" s="7">
        <f t="shared" si="2"/>
        <v>-8.151276472428664</v>
      </c>
      <c r="AC29" s="7">
        <f t="shared" si="2"/>
        <v>-7.4554317643037535</v>
      </c>
      <c r="AD29" s="7">
        <f t="shared" si="2"/>
        <v>-6.760412817350131</v>
      </c>
    </row>
    <row r="30" spans="4:30" ht="12.75">
      <c r="D30" s="8">
        <v>10</v>
      </c>
      <c r="E30" s="7">
        <f t="shared" si="0"/>
        <v>-16.39247398547289</v>
      </c>
      <c r="F30" s="7">
        <f t="shared" si="0"/>
        <v>-15.623289866270996</v>
      </c>
      <c r="G30" s="7">
        <f t="shared" si="0"/>
        <v>-14.854843512501663</v>
      </c>
      <c r="H30" s="7">
        <f t="shared" si="0"/>
        <v>-14.087133863228555</v>
      </c>
      <c r="I30" s="7">
        <f t="shared" si="0"/>
        <v>-13.320159859548575</v>
      </c>
      <c r="J30" s="7">
        <f t="shared" si="0"/>
        <v>-12.553920444587009</v>
      </c>
      <c r="K30" s="7">
        <f t="shared" si="0"/>
        <v>-11.788414563492672</v>
      </c>
      <c r="L30" s="7">
        <f t="shared" si="0"/>
        <v>-11.023641163433064</v>
      </c>
      <c r="M30" s="7">
        <f t="shared" si="0"/>
        <v>-10.259599193589551</v>
      </c>
      <c r="N30" s="7">
        <f t="shared" si="0"/>
        <v>-9.496287605152546</v>
      </c>
      <c r="O30" s="7">
        <f t="shared" si="1"/>
        <v>-8.733705351316694</v>
      </c>
      <c r="P30" s="7">
        <f t="shared" si="1"/>
        <v>-7.971851387276123</v>
      </c>
      <c r="Q30" s="7">
        <f t="shared" si="1"/>
        <v>-7.210724670219659</v>
      </c>
      <c r="R30" s="7">
        <f t="shared" si="1"/>
        <v>-6.4503241593260405</v>
      </c>
      <c r="S30" s="7">
        <f t="shared" si="1"/>
        <v>-5.6906488157592</v>
      </c>
      <c r="T30" s="7">
        <f t="shared" si="1"/>
        <v>-4.9316976026635455</v>
      </c>
      <c r="U30" s="7">
        <f t="shared" si="1"/>
        <v>-4.173469485159201</v>
      </c>
      <c r="V30" s="7">
        <f t="shared" si="1"/>
        <v>-3.415963430337357</v>
      </c>
      <c r="W30" s="7">
        <f t="shared" si="1"/>
        <v>-2.659178407255528</v>
      </c>
      <c r="X30" s="7">
        <f t="shared" si="1"/>
        <v>-1.9031133869329067</v>
      </c>
      <c r="Y30" s="7">
        <f t="shared" si="2"/>
        <v>-1.1477673423456922</v>
      </c>
      <c r="Z30" s="7">
        <f t="shared" si="2"/>
        <v>-0.39313924842245207</v>
      </c>
      <c r="AA30" s="7">
        <f t="shared" si="2"/>
        <v>0.3607719179605534</v>
      </c>
      <c r="AB30" s="7">
        <f t="shared" si="2"/>
        <v>1.1139671779839453</v>
      </c>
      <c r="AC30" s="7">
        <f t="shared" si="2"/>
        <v>1.8664475508898581</v>
      </c>
      <c r="AD30" s="7">
        <f t="shared" si="2"/>
        <v>2.6182140539865513</v>
      </c>
    </row>
    <row r="31" spans="4:30" ht="12.75">
      <c r="D31" s="8">
        <v>15</v>
      </c>
      <c r="E31" s="7">
        <f t="shared" si="0"/>
        <v>-11.43599069017062</v>
      </c>
      <c r="F31" s="7">
        <f t="shared" si="0"/>
        <v>-10.632381149305282</v>
      </c>
      <c r="G31" s="7">
        <f t="shared" si="0"/>
        <v>-9.82942079407163</v>
      </c>
      <c r="H31" s="7">
        <f t="shared" si="0"/>
        <v>-9.02710883813289</v>
      </c>
      <c r="I31" s="7">
        <f t="shared" si="0"/>
        <v>-8.225444496421725</v>
      </c>
      <c r="J31" s="7">
        <f t="shared" si="0"/>
        <v>-7.424426985137665</v>
      </c>
      <c r="K31" s="7">
        <f t="shared" si="0"/>
        <v>-6.624055521744583</v>
      </c>
      <c r="L31" s="7">
        <f t="shared" si="0"/>
        <v>-5.82432932496811</v>
      </c>
      <c r="M31" s="7">
        <f t="shared" si="0"/>
        <v>-5.025247614793114</v>
      </c>
      <c r="N31" s="7">
        <f t="shared" si="0"/>
        <v>-4.226809612461174</v>
      </c>
      <c r="O31" s="7">
        <f t="shared" si="1"/>
        <v>-3.4290145404680086</v>
      </c>
      <c r="P31" s="7">
        <f t="shared" si="1"/>
        <v>-2.6318616225610016</v>
      </c>
      <c r="Q31" s="7">
        <f t="shared" si="1"/>
        <v>-1.8353500837366687</v>
      </c>
      <c r="R31" s="7">
        <f t="shared" si="1"/>
        <v>-1.0394791502381096</v>
      </c>
      <c r="S31" s="7">
        <f t="shared" si="1"/>
        <v>-0.24424804955256293</v>
      </c>
      <c r="T31" s="7">
        <f t="shared" si="1"/>
        <v>0.5503439895911322</v>
      </c>
      <c r="U31" s="7">
        <f t="shared" si="1"/>
        <v>1.344297737225036</v>
      </c>
      <c r="V31" s="7">
        <f t="shared" si="1"/>
        <v>2.137613962144552</v>
      </c>
      <c r="W31" s="7">
        <f t="shared" si="1"/>
        <v>2.9302934319109575</v>
      </c>
      <c r="X31" s="7">
        <f t="shared" si="1"/>
        <v>3.7223369128538564</v>
      </c>
      <c r="Y31" s="7">
        <f t="shared" si="2"/>
        <v>4.513745170073641</v>
      </c>
      <c r="Z31" s="7">
        <f t="shared" si="2"/>
        <v>5.30451896744397</v>
      </c>
      <c r="AA31" s="7">
        <f t="shared" si="2"/>
        <v>6.094659067614237</v>
      </c>
      <c r="AB31" s="7">
        <f t="shared" si="2"/>
        <v>6.884166232011975</v>
      </c>
      <c r="AC31" s="7">
        <f t="shared" si="2"/>
        <v>7.673041220845355</v>
      </c>
      <c r="AD31" s="7">
        <f t="shared" si="2"/>
        <v>8.4612847931056</v>
      </c>
    </row>
    <row r="32" spans="4:30" ht="12.75">
      <c r="D32" s="8">
        <v>20</v>
      </c>
      <c r="E32" s="7">
        <f t="shared" si="0"/>
        <v>-7.784368247702035</v>
      </c>
      <c r="F32" s="7">
        <f t="shared" si="0"/>
        <v>-6.954912405080853</v>
      </c>
      <c r="G32" s="7">
        <f t="shared" si="0"/>
        <v>-6.126034135549914</v>
      </c>
      <c r="H32" s="7">
        <f t="shared" si="0"/>
        <v>-5.297732836048964</v>
      </c>
      <c r="I32" s="7">
        <f t="shared" si="0"/>
        <v>-4.470007904357011</v>
      </c>
      <c r="J32" s="7">
        <f t="shared" si="0"/>
        <v>-3.6428587390908804</v>
      </c>
      <c r="K32" s="7">
        <f t="shared" si="0"/>
        <v>-2.81628473970375</v>
      </c>
      <c r="L32" s="7">
        <f t="shared" si="0"/>
        <v>-1.9902853064836925</v>
      </c>
      <c r="M32" s="7">
        <f t="shared" si="0"/>
        <v>-1.16485984055224</v>
      </c>
      <c r="N32" s="7">
        <f t="shared" si="0"/>
        <v>-0.34000774386292876</v>
      </c>
      <c r="O32" s="7">
        <f t="shared" si="1"/>
        <v>0.48427158080015953</v>
      </c>
      <c r="P32" s="7">
        <f t="shared" si="1"/>
        <v>1.3079787298238115</v>
      </c>
      <c r="Q32" s="7">
        <f t="shared" si="1"/>
        <v>2.1311142987671263</v>
      </c>
      <c r="R32" s="7">
        <f t="shared" si="1"/>
        <v>2.953678882362982</v>
      </c>
      <c r="S32" s="7">
        <f t="shared" si="1"/>
        <v>3.7756730745194336</v>
      </c>
      <c r="T32" s="7">
        <f t="shared" si="1"/>
        <v>4.597097468321142</v>
      </c>
      <c r="U32" s="7">
        <f t="shared" si="1"/>
        <v>5.417952656030836</v>
      </c>
      <c r="V32" s="7">
        <f t="shared" si="1"/>
        <v>6.238239229090685</v>
      </c>
      <c r="W32" s="7">
        <f t="shared" si="1"/>
        <v>7.057957778123769</v>
      </c>
      <c r="X32" s="7">
        <f t="shared" si="1"/>
        <v>7.877108892935462</v>
      </c>
      <c r="Y32" s="7">
        <f t="shared" si="2"/>
        <v>8.695693162514862</v>
      </c>
      <c r="Z32" s="7">
        <f t="shared" si="2"/>
        <v>9.513711175036187</v>
      </c>
      <c r="AA32" s="7">
        <f t="shared" si="2"/>
        <v>10.331163517860222</v>
      </c>
      <c r="AB32" s="7">
        <f t="shared" si="2"/>
        <v>11.148050777535673</v>
      </c>
      <c r="AC32" s="7">
        <f t="shared" si="2"/>
        <v>11.964373539800592</v>
      </c>
      <c r="AD32" s="7">
        <f t="shared" si="2"/>
        <v>12.780132389583802</v>
      </c>
    </row>
    <row r="33" spans="4:30" ht="12.75">
      <c r="D33" s="8">
        <v>25</v>
      </c>
      <c r="E33" s="7">
        <f t="shared" si="0"/>
        <v>-4.870850795639429</v>
      </c>
      <c r="F33" s="7">
        <f t="shared" si="0"/>
        <v>-4.020478511618633</v>
      </c>
      <c r="G33" s="7">
        <f t="shared" si="0"/>
        <v>-3.1706226926274583</v>
      </c>
      <c r="H33" s="7">
        <f t="shared" si="0"/>
        <v>-2.32128286830401</v>
      </c>
      <c r="I33" s="7">
        <f t="shared" si="0"/>
        <v>-1.4724585688573721</v>
      </c>
      <c r="J33" s="7">
        <f t="shared" si="0"/>
        <v>-0.6241493250667592</v>
      </c>
      <c r="K33" s="7">
        <f t="shared" si="0"/>
        <v>0.22364533171935375</v>
      </c>
      <c r="L33" s="7">
        <f t="shared" si="0"/>
        <v>1.0709258695840944</v>
      </c>
      <c r="M33" s="7">
        <f t="shared" si="0"/>
        <v>1.9176927560430523</v>
      </c>
      <c r="N33" s="7">
        <f t="shared" si="0"/>
        <v>2.7639464580451327</v>
      </c>
      <c r="O33" s="7">
        <f t="shared" si="1"/>
        <v>3.609687441973442</v>
      </c>
      <c r="P33" s="7">
        <f t="shared" si="1"/>
        <v>4.454916173646112</v>
      </c>
      <c r="Q33" s="7">
        <f t="shared" si="1"/>
        <v>5.299633118317143</v>
      </c>
      <c r="R33" s="7">
        <f t="shared" si="1"/>
        <v>6.143838740677333</v>
      </c>
      <c r="S33" s="7">
        <f t="shared" si="1"/>
        <v>6.987533504855046</v>
      </c>
      <c r="T33" s="7">
        <f t="shared" si="1"/>
        <v>7.830717874417092</v>
      </c>
      <c r="U33" s="7">
        <f t="shared" si="1"/>
        <v>8.673392312369597</v>
      </c>
      <c r="V33" s="7">
        <f t="shared" si="1"/>
        <v>9.515557281158822</v>
      </c>
      <c r="W33" s="7">
        <f t="shared" si="1"/>
        <v>10.357213242672023</v>
      </c>
      <c r="X33" s="7">
        <f t="shared" si="1"/>
        <v>11.198360658238297</v>
      </c>
      <c r="Y33" s="7">
        <f t="shared" si="2"/>
        <v>12.038999988629408</v>
      </c>
      <c r="Z33" s="7">
        <f t="shared" si="2"/>
        <v>12.879131694060652</v>
      </c>
      <c r="AA33" s="7">
        <f t="shared" si="2"/>
        <v>13.71875623419169</v>
      </c>
      <c r="AB33" s="7">
        <f t="shared" si="2"/>
        <v>14.557874068127362</v>
      </c>
      <c r="AC33" s="7">
        <f t="shared" si="2"/>
        <v>15.396485654418552</v>
      </c>
      <c r="AD33" s="7">
        <f t="shared" si="2"/>
        <v>16.23459145106303</v>
      </c>
    </row>
    <row r="34" spans="4:30" ht="12.75">
      <c r="D34" s="8">
        <v>30</v>
      </c>
      <c r="E34" s="7">
        <f t="shared" si="0"/>
        <v>-2.4356734759009613</v>
      </c>
      <c r="F34" s="7">
        <f t="shared" si="0"/>
        <v>-1.5676182553828646</v>
      </c>
      <c r="G34" s="7">
        <f t="shared" si="0"/>
        <v>-0.7000256648384426</v>
      </c>
      <c r="H34" s="7">
        <f t="shared" si="0"/>
        <v>0.1671046654716942</v>
      </c>
      <c r="I34" s="7">
        <f t="shared" si="0"/>
        <v>1.0337731048930472</v>
      </c>
      <c r="J34" s="7">
        <f t="shared" si="0"/>
        <v>1.899980022377748</v>
      </c>
      <c r="K34" s="7">
        <f t="shared" si="0"/>
        <v>2.7657257864850733</v>
      </c>
      <c r="L34" s="7">
        <f t="shared" si="0"/>
        <v>3.6310107653819848</v>
      </c>
      <c r="M34" s="7">
        <f t="shared" si="0"/>
        <v>4.495835326843639</v>
      </c>
      <c r="N34" s="7">
        <f t="shared" si="0"/>
        <v>5.360199838253898</v>
      </c>
      <c r="O34" s="7">
        <f t="shared" si="1"/>
        <v>6.224104666605891</v>
      </c>
      <c r="P34" s="7">
        <f t="shared" si="1"/>
        <v>7.0875501785024815</v>
      </c>
      <c r="Q34" s="7">
        <f t="shared" si="1"/>
        <v>7.950536740156803</v>
      </c>
      <c r="R34" s="7">
        <f t="shared" si="1"/>
        <v>8.813064717392816</v>
      </c>
      <c r="S34" s="7">
        <f t="shared" si="1"/>
        <v>9.675134475645763</v>
      </c>
      <c r="T34" s="7">
        <f t="shared" si="1"/>
        <v>10.53674637996272</v>
      </c>
      <c r="U34" s="7">
        <f t="shared" si="1"/>
        <v>11.39790079500312</v>
      </c>
      <c r="V34" s="7">
        <f t="shared" si="1"/>
        <v>12.258598085039228</v>
      </c>
      <c r="W34" s="7">
        <f t="shared" si="1"/>
        <v>13.1188386139567</v>
      </c>
      <c r="X34" s="7">
        <f t="shared" si="1"/>
        <v>13.978622745255075</v>
      </c>
      <c r="Y34" s="7">
        <f t="shared" si="2"/>
        <v>14.837950842048272</v>
      </c>
      <c r="Z34" s="7">
        <f t="shared" si="2"/>
        <v>15.69682326706513</v>
      </c>
      <c r="AA34" s="7">
        <f t="shared" si="2"/>
        <v>16.555240382649906</v>
      </c>
      <c r="AB34" s="7">
        <f t="shared" si="2"/>
        <v>17.413202550762772</v>
      </c>
      <c r="AC34" s="7">
        <f t="shared" si="2"/>
        <v>18.270710132980344</v>
      </c>
      <c r="AD34" s="7">
        <f t="shared" si="2"/>
        <v>19.127763490496182</v>
      </c>
    </row>
    <row r="35" spans="4:30" ht="12.75">
      <c r="D35" s="8">
        <v>35</v>
      </c>
      <c r="E35" s="7">
        <f t="shared" si="0"/>
        <v>-0.33718349130231073</v>
      </c>
      <c r="F35" s="7">
        <f t="shared" si="0"/>
        <v>0.5462563278236969</v>
      </c>
      <c r="G35" s="7">
        <f t="shared" si="0"/>
        <v>1.4292819583619432</v>
      </c>
      <c r="H35" s="7">
        <f t="shared" si="0"/>
        <v>2.3118936915240784</v>
      </c>
      <c r="I35" s="7">
        <f t="shared" si="0"/>
        <v>3.194091818248819</v>
      </c>
      <c r="J35" s="7">
        <f t="shared" si="0"/>
        <v>4.075876629202279</v>
      </c>
      <c r="K35" s="7">
        <f t="shared" si="0"/>
        <v>4.957248414778266</v>
      </c>
      <c r="L35" s="7">
        <f t="shared" si="0"/>
        <v>5.838207465098621</v>
      </c>
      <c r="M35" s="7">
        <f t="shared" si="0"/>
        <v>6.718754070013525</v>
      </c>
      <c r="N35" s="7">
        <f t="shared" si="0"/>
        <v>7.598888519101811</v>
      </c>
      <c r="O35" s="7">
        <f t="shared" si="1"/>
        <v>8.478611101671314</v>
      </c>
      <c r="P35" s="7">
        <f t="shared" si="1"/>
        <v>9.357922106759142</v>
      </c>
      <c r="Q35" s="7">
        <f t="shared" si="1"/>
        <v>10.236821823132011</v>
      </c>
      <c r="R35" s="7">
        <f t="shared" si="1"/>
        <v>11.11531053928659</v>
      </c>
      <c r="S35" s="7">
        <f t="shared" si="1"/>
        <v>11.99338854344977</v>
      </c>
      <c r="T35" s="7">
        <f t="shared" si="1"/>
        <v>12.871056123579002</v>
      </c>
      <c r="U35" s="7">
        <f t="shared" si="1"/>
        <v>13.748313567362628</v>
      </c>
      <c r="V35" s="7">
        <f t="shared" si="1"/>
        <v>14.625161162220154</v>
      </c>
      <c r="W35" s="7">
        <f t="shared" si="1"/>
        <v>15.5015991953026</v>
      </c>
      <c r="X35" s="7">
        <f t="shared" si="1"/>
        <v>16.37762795349281</v>
      </c>
      <c r="Y35" s="7">
        <f t="shared" si="2"/>
        <v>17.253247723405735</v>
      </c>
      <c r="Z35" s="7">
        <f t="shared" si="2"/>
        <v>18.128458791388784</v>
      </c>
      <c r="AA35" s="7">
        <f t="shared" si="2"/>
        <v>19.003261443522124</v>
      </c>
      <c r="AB35" s="7">
        <f t="shared" si="2"/>
        <v>19.87765596561896</v>
      </c>
      <c r="AC35" s="7">
        <f t="shared" si="2"/>
        <v>20.75164264322589</v>
      </c>
      <c r="AD35" s="7">
        <f t="shared" si="2"/>
        <v>21.625221761623198</v>
      </c>
    </row>
    <row r="36" spans="4:30" ht="12.75">
      <c r="D36" s="8">
        <v>40</v>
      </c>
      <c r="E36" s="7">
        <f t="shared" si="0"/>
        <v>1.510716161852424</v>
      </c>
      <c r="F36" s="7">
        <f t="shared" si="0"/>
        <v>2.407815741873666</v>
      </c>
      <c r="G36" s="7">
        <f t="shared" si="0"/>
        <v>3.3045453833157055</v>
      </c>
      <c r="H36" s="7">
        <f t="shared" si="0"/>
        <v>4.2009053149597255</v>
      </c>
      <c r="I36" s="7">
        <f t="shared" si="0"/>
        <v>5.096895765398314</v>
      </c>
      <c r="J36" s="7">
        <f t="shared" si="0"/>
        <v>5.992516963035635</v>
      </c>
      <c r="K36" s="7">
        <f t="shared" si="0"/>
        <v>6.88776913608764</v>
      </c>
      <c r="L36" s="7">
        <f t="shared" si="0"/>
        <v>7.782652512582258</v>
      </c>
      <c r="M36" s="7">
        <f t="shared" si="0"/>
        <v>8.67716732035958</v>
      </c>
      <c r="N36" s="7">
        <f t="shared" si="0"/>
        <v>9.571313787072052</v>
      </c>
      <c r="O36" s="7">
        <f t="shared" si="1"/>
        <v>10.465092140184694</v>
      </c>
      <c r="P36" s="7">
        <f t="shared" si="1"/>
        <v>11.35850260697526</v>
      </c>
      <c r="Q36" s="7">
        <f t="shared" si="1"/>
        <v>12.251545414534434</v>
      </c>
      <c r="R36" s="7">
        <f t="shared" si="1"/>
        <v>13.144220789766047</v>
      </c>
      <c r="S36" s="7">
        <f t="shared" si="1"/>
        <v>14.03652895938726</v>
      </c>
      <c r="T36" s="7">
        <f t="shared" si="1"/>
        <v>14.928470149928724</v>
      </c>
      <c r="U36" s="7">
        <f t="shared" si="1"/>
        <v>15.820044587734836</v>
      </c>
      <c r="V36" s="7">
        <f t="shared" si="1"/>
        <v>16.711252498963848</v>
      </c>
      <c r="W36" s="7">
        <f t="shared" si="1"/>
        <v>17.602094109588137</v>
      </c>
      <c r="X36" s="7">
        <f t="shared" si="1"/>
        <v>18.492569645394358</v>
      </c>
      <c r="Y36" s="7">
        <f t="shared" si="2"/>
        <v>19.382679331983624</v>
      </c>
      <c r="Z36" s="7">
        <f t="shared" si="2"/>
        <v>20.27242339477171</v>
      </c>
      <c r="AA36" s="7">
        <f t="shared" si="2"/>
        <v>21.16180205898927</v>
      </c>
      <c r="AB36" s="7">
        <f t="shared" si="2"/>
        <v>22.050815549681975</v>
      </c>
      <c r="AC36" s="7">
        <f t="shared" si="2"/>
        <v>22.93946409171073</v>
      </c>
      <c r="AD36" s="7">
        <f t="shared" si="2"/>
        <v>23.827747909751878</v>
      </c>
    </row>
    <row r="37" spans="4:30" ht="12.75">
      <c r="D37" s="4">
        <v>45</v>
      </c>
      <c r="E37" s="7">
        <f t="shared" si="0"/>
        <v>3.1644218747700674</v>
      </c>
      <c r="F37" s="7">
        <f t="shared" si="0"/>
        <v>4.073834910536903</v>
      </c>
      <c r="G37" s="7">
        <f t="shared" si="0"/>
        <v>4.982918888128111</v>
      </c>
      <c r="H37" s="7">
        <f t="shared" si="0"/>
        <v>5.891673986108916</v>
      </c>
      <c r="I37" s="7">
        <f t="shared" si="0"/>
        <v>6.8001003829153746</v>
      </c>
      <c r="J37" s="7">
        <f t="shared" si="0"/>
        <v>7.708198256854468</v>
      </c>
      <c r="K37" s="7">
        <f t="shared" si="0"/>
        <v>8.615967786104255</v>
      </c>
      <c r="L37" s="7">
        <f t="shared" si="0"/>
        <v>9.523409148713954</v>
      </c>
      <c r="M37" s="7">
        <f t="shared" si="0"/>
        <v>10.430522522604088</v>
      </c>
      <c r="N37" s="7">
        <f t="shared" si="0"/>
        <v>11.337308085566566</v>
      </c>
      <c r="O37" s="7">
        <f t="shared" si="1"/>
        <v>12.243766015264844</v>
      </c>
      <c r="P37" s="7">
        <f t="shared" si="1"/>
        <v>13.149896489234003</v>
      </c>
      <c r="Q37" s="7">
        <f t="shared" si="1"/>
        <v>14.055699684880867</v>
      </c>
      <c r="R37" s="7">
        <f t="shared" si="1"/>
        <v>14.96117577948417</v>
      </c>
      <c r="S37" s="7">
        <f t="shared" si="1"/>
        <v>15.866324950194588</v>
      </c>
      <c r="T37" s="7">
        <f t="shared" si="1"/>
        <v>16.771147374034925</v>
      </c>
      <c r="U37" s="7">
        <f t="shared" si="1"/>
        <v>17.675643227900196</v>
      </c>
      <c r="V37" s="7">
        <f t="shared" si="1"/>
        <v>18.579812688557748</v>
      </c>
      <c r="W37" s="7">
        <f t="shared" si="1"/>
        <v>19.483655932647366</v>
      </c>
      <c r="X37" s="7">
        <f t="shared" si="1"/>
        <v>20.387173136681426</v>
      </c>
      <c r="Y37" s="7">
        <f t="shared" si="2"/>
        <v>21.29036447704495</v>
      </c>
      <c r="Z37" s="7">
        <f t="shared" si="2"/>
        <v>22.193230129995765</v>
      </c>
      <c r="AA37" s="7">
        <f t="shared" si="2"/>
        <v>23.095770271664623</v>
      </c>
      <c r="AB37" s="7">
        <f t="shared" si="2"/>
        <v>23.99798507805526</v>
      </c>
      <c r="AC37" s="7">
        <f t="shared" si="2"/>
        <v>24.899874725044576</v>
      </c>
      <c r="AD37" s="7">
        <f t="shared" si="2"/>
        <v>25.801439388382715</v>
      </c>
    </row>
    <row r="38" spans="4:30" ht="12.75">
      <c r="D38" s="4">
        <v>50</v>
      </c>
      <c r="E38" s="7">
        <f t="shared" si="0"/>
        <v>4.662962142013038</v>
      </c>
      <c r="F38" s="7">
        <f t="shared" si="0"/>
        <v>5.583606034779835</v>
      </c>
      <c r="G38" s="7">
        <f t="shared" si="0"/>
        <v>6.50395896994104</v>
      </c>
      <c r="H38" s="7">
        <f t="shared" si="0"/>
        <v>7.424021085404945</v>
      </c>
      <c r="I38" s="7">
        <f t="shared" si="0"/>
        <v>8.343792518992704</v>
      </c>
      <c r="J38" s="7">
        <f t="shared" si="0"/>
        <v>9.2632734084384</v>
      </c>
      <c r="K38" s="7">
        <f t="shared" si="0"/>
        <v>10.182463891389109</v>
      </c>
      <c r="L38" s="7">
        <f t="shared" si="0"/>
        <v>11.101364105404981</v>
      </c>
      <c r="M38" s="7">
        <f t="shared" si="0"/>
        <v>12.019974187959292</v>
      </c>
      <c r="N38" s="7">
        <f t="shared" si="0"/>
        <v>12.938294276438517</v>
      </c>
      <c r="O38" s="7">
        <f t="shared" si="1"/>
        <v>13.856324508142423</v>
      </c>
      <c r="P38" s="7">
        <f t="shared" si="1"/>
        <v>14.774065020284105</v>
      </c>
      <c r="Q38" s="7">
        <f t="shared" si="1"/>
        <v>15.691515949990038</v>
      </c>
      <c r="R38" s="7">
        <f t="shared" si="1"/>
        <v>16.60867743430022</v>
      </c>
      <c r="S38" s="7">
        <f t="shared" si="1"/>
        <v>17.525549610168174</v>
      </c>
      <c r="T38" s="7">
        <f t="shared" si="1"/>
        <v>18.44213261446102</v>
      </c>
      <c r="U38" s="7">
        <f t="shared" si="1"/>
        <v>19.358426583959584</v>
      </c>
      <c r="V38" s="7">
        <f t="shared" si="1"/>
        <v>20.274431655358423</v>
      </c>
      <c r="W38" s="7">
        <f t="shared" si="1"/>
        <v>21.190147965265915</v>
      </c>
      <c r="X38" s="7">
        <f t="shared" si="1"/>
        <v>22.105575650204333</v>
      </c>
      <c r="Y38" s="7">
        <f t="shared" si="2"/>
        <v>23.02071484660989</v>
      </c>
      <c r="Z38" s="7">
        <f t="shared" si="2"/>
        <v>23.935565690832824</v>
      </c>
      <c r="AA38" s="7">
        <f t="shared" si="2"/>
        <v>24.850128319137472</v>
      </c>
      <c r="AB38" s="7">
        <f t="shared" si="2"/>
        <v>25.764402867702305</v>
      </c>
      <c r="AC38" s="7">
        <f t="shared" si="2"/>
        <v>26.678389472620022</v>
      </c>
      <c r="AD38" s="7">
        <f t="shared" si="2"/>
        <v>27.592088269897626</v>
      </c>
    </row>
    <row r="39" spans="4:30" ht="12.75">
      <c r="D39" s="4">
        <v>55</v>
      </c>
      <c r="E39" s="7">
        <f aca="true" t="shared" si="3" ref="E39:N48">$B$4/(($B$3/(LOG($B$2*10^(($B$3*E$27)/(E$27+$B$4))*$D39/100/$B$2)))-1)</f>
        <v>6.034509239457939</v>
      </c>
      <c r="F39" s="7">
        <f t="shared" si="3"/>
        <v>6.965492872004256</v>
      </c>
      <c r="G39" s="7">
        <f t="shared" si="3"/>
        <v>7.896221307144731</v>
      </c>
      <c r="H39" s="7">
        <f t="shared" si="3"/>
        <v>8.826694649795472</v>
      </c>
      <c r="I39" s="7">
        <f t="shared" si="3"/>
        <v>9.756913004815093</v>
      </c>
      <c r="J39" s="7">
        <f t="shared" si="3"/>
        <v>10.686876477004743</v>
      </c>
      <c r="K39" s="7">
        <f t="shared" si="3"/>
        <v>11.616585171108149</v>
      </c>
      <c r="L39" s="7">
        <f t="shared" si="3"/>
        <v>12.546039191811653</v>
      </c>
      <c r="M39" s="7">
        <f t="shared" si="3"/>
        <v>13.47523864374426</v>
      </c>
      <c r="N39" s="7">
        <f t="shared" si="3"/>
        <v>14.40418363147764</v>
      </c>
      <c r="O39" s="7">
        <f aca="true" t="shared" si="4" ref="O39:X48">$B$4/(($B$3/(LOG($B$2*10^(($B$3*O$27)/(O$27+$B$4))*$D39/100/$B$2)))-1)</f>
        <v>15.332874259526239</v>
      </c>
      <c r="P39" s="7">
        <f t="shared" si="4"/>
        <v>16.261310632347243</v>
      </c>
      <c r="Q39" s="7">
        <f t="shared" si="4"/>
        <v>17.189492854340656</v>
      </c>
      <c r="R39" s="7">
        <f t="shared" si="4"/>
        <v>18.117421029849346</v>
      </c>
      <c r="S39" s="7">
        <f t="shared" si="4"/>
        <v>19.04509526315906</v>
      </c>
      <c r="T39" s="7">
        <f t="shared" si="4"/>
        <v>19.97251565849847</v>
      </c>
      <c r="U39" s="7">
        <f t="shared" si="4"/>
        <v>20.899682320039226</v>
      </c>
      <c r="V39" s="7">
        <f t="shared" si="4"/>
        <v>21.82659535189598</v>
      </c>
      <c r="W39" s="7">
        <f t="shared" si="4"/>
        <v>22.75325485812642</v>
      </c>
      <c r="X39" s="7">
        <f t="shared" si="4"/>
        <v>23.67966094273135</v>
      </c>
      <c r="Y39" s="7">
        <f aca="true" t="shared" si="5" ref="Y39:AD48">$B$4/(($B$3/(LOG($B$2*10^(($B$3*Y$27)/(Y$27+$B$4))*$D39/100/$B$2)))-1)</f>
        <v>24.60581370965466</v>
      </c>
      <c r="Z39" s="7">
        <f t="shared" si="5"/>
        <v>25.531713262783427</v>
      </c>
      <c r="AA39" s="7">
        <f t="shared" si="5"/>
        <v>26.457359705947926</v>
      </c>
      <c r="AB39" s="7">
        <f t="shared" si="5"/>
        <v>27.382753142921665</v>
      </c>
      <c r="AC39" s="7">
        <f t="shared" si="5"/>
        <v>28.30789367742143</v>
      </c>
      <c r="AD39" s="7">
        <f t="shared" si="5"/>
        <v>29.232781413107332</v>
      </c>
    </row>
    <row r="40" spans="4:30" ht="12.75">
      <c r="D40" s="4">
        <v>60</v>
      </c>
      <c r="E40" s="7">
        <f t="shared" si="3"/>
        <v>7.300089858157373</v>
      </c>
      <c r="F40" s="7">
        <f t="shared" si="3"/>
        <v>8.240665790464895</v>
      </c>
      <c r="G40" s="7">
        <f t="shared" si="3"/>
        <v>9.18102028257188</v>
      </c>
      <c r="H40" s="7">
        <f t="shared" si="3"/>
        <v>10.121153412669768</v>
      </c>
      <c r="I40" s="7">
        <f t="shared" si="3"/>
        <v>11.061065258913183</v>
      </c>
      <c r="J40" s="7">
        <f t="shared" si="3"/>
        <v>12.000755899419978</v>
      </c>
      <c r="K40" s="7">
        <f t="shared" si="3"/>
        <v>12.940225412271225</v>
      </c>
      <c r="L40" s="7">
        <f t="shared" si="3"/>
        <v>13.879473875511255</v>
      </c>
      <c r="M40" s="7">
        <f t="shared" si="3"/>
        <v>14.818501367147695</v>
      </c>
      <c r="N40" s="7">
        <f t="shared" si="3"/>
        <v>15.757307965151439</v>
      </c>
      <c r="O40" s="7">
        <f t="shared" si="4"/>
        <v>16.695893747456736</v>
      </c>
      <c r="P40" s="7">
        <f t="shared" si="4"/>
        <v>17.634258791961162</v>
      </c>
      <c r="Q40" s="7">
        <f t="shared" si="4"/>
        <v>18.57240317652564</v>
      </c>
      <c r="R40" s="7">
        <f t="shared" si="4"/>
        <v>19.51032697897452</v>
      </c>
      <c r="S40" s="7">
        <f t="shared" si="4"/>
        <v>20.44803027709552</v>
      </c>
      <c r="T40" s="7">
        <f t="shared" si="4"/>
        <v>21.385513148639802</v>
      </c>
      <c r="U40" s="7">
        <f t="shared" si="4"/>
        <v>22.322775671321992</v>
      </c>
      <c r="V40" s="7">
        <f t="shared" si="4"/>
        <v>23.259817922820154</v>
      </c>
      <c r="W40" s="7">
        <f t="shared" si="4"/>
        <v>24.19663998077588</v>
      </c>
      <c r="X40" s="7">
        <f t="shared" si="4"/>
        <v>25.133241922794262</v>
      </c>
      <c r="Y40" s="7">
        <f t="shared" si="5"/>
        <v>26.069623826443916</v>
      </c>
      <c r="Z40" s="7">
        <f t="shared" si="5"/>
        <v>27.005785769257034</v>
      </c>
      <c r="AA40" s="7">
        <f t="shared" si="5"/>
        <v>27.9417278287294</v>
      </c>
      <c r="AB40" s="7">
        <f t="shared" si="5"/>
        <v>28.877450082320355</v>
      </c>
      <c r="AC40" s="7">
        <f t="shared" si="5"/>
        <v>29.812952607452885</v>
      </c>
      <c r="AD40" s="7">
        <f t="shared" si="5"/>
        <v>30.748235481513625</v>
      </c>
    </row>
    <row r="41" spans="4:30" ht="12.75">
      <c r="D41" s="4">
        <v>65</v>
      </c>
      <c r="E41" s="7">
        <f t="shared" si="3"/>
        <v>8.475829356459176</v>
      </c>
      <c r="F41" s="7">
        <f t="shared" si="3"/>
        <v>9.42536086994919</v>
      </c>
      <c r="G41" s="7">
        <f t="shared" si="3"/>
        <v>10.374702962818766</v>
      </c>
      <c r="H41" s="7">
        <f t="shared" si="3"/>
        <v>11.323855691743105</v>
      </c>
      <c r="I41" s="7">
        <f t="shared" si="3"/>
        <v>12.272819113374794</v>
      </c>
      <c r="J41" s="7">
        <f t="shared" si="3"/>
        <v>13.221593284343838</v>
      </c>
      <c r="K41" s="7">
        <f t="shared" si="3"/>
        <v>14.170178261257645</v>
      </c>
      <c r="L41" s="7">
        <f t="shared" si="3"/>
        <v>15.118574100701055</v>
      </c>
      <c r="M41" s="7">
        <f t="shared" si="3"/>
        <v>16.066780859236346</v>
      </c>
      <c r="N41" s="7">
        <f t="shared" si="3"/>
        <v>17.01479859340323</v>
      </c>
      <c r="O41" s="7">
        <f t="shared" si="4"/>
        <v>17.96262735971891</v>
      </c>
      <c r="P41" s="7">
        <f t="shared" si="4"/>
        <v>18.91026721467804</v>
      </c>
      <c r="Q41" s="7">
        <f t="shared" si="4"/>
        <v>19.857718214752733</v>
      </c>
      <c r="R41" s="7">
        <f t="shared" si="4"/>
        <v>20.804980416392645</v>
      </c>
      <c r="S41" s="7">
        <f t="shared" si="4"/>
        <v>21.752053876024913</v>
      </c>
      <c r="T41" s="7">
        <f t="shared" si="4"/>
        <v>22.698938650054178</v>
      </c>
      <c r="U41" s="7">
        <f t="shared" si="4"/>
        <v>23.645634794862623</v>
      </c>
      <c r="V41" s="7">
        <f t="shared" si="4"/>
        <v>24.592142366809966</v>
      </c>
      <c r="W41" s="7">
        <f t="shared" si="4"/>
        <v>25.538461422233468</v>
      </c>
      <c r="X41" s="7">
        <f t="shared" si="4"/>
        <v>26.48459201744798</v>
      </c>
      <c r="Y41" s="7">
        <f t="shared" si="5"/>
        <v>27.430534208745872</v>
      </c>
      <c r="Z41" s="7">
        <f t="shared" si="5"/>
        <v>28.376288052397143</v>
      </c>
      <c r="AA41" s="7">
        <f t="shared" si="5"/>
        <v>29.32185360464938</v>
      </c>
      <c r="AB41" s="7">
        <f t="shared" si="5"/>
        <v>30.26723092172776</v>
      </c>
      <c r="AC41" s="7">
        <f t="shared" si="5"/>
        <v>31.212420059835075</v>
      </c>
      <c r="AD41" s="7">
        <f t="shared" si="5"/>
        <v>32.15742107515175</v>
      </c>
    </row>
    <row r="42" spans="4:30" ht="12.75">
      <c r="D42" s="4">
        <v>70</v>
      </c>
      <c r="E42" s="7">
        <f t="shared" si="3"/>
        <v>9.57437573472907</v>
      </c>
      <c r="F42" s="7">
        <f t="shared" si="3"/>
        <v>10.532313343295609</v>
      </c>
      <c r="G42" s="7">
        <f t="shared" si="3"/>
        <v>11.490092026178944</v>
      </c>
      <c r="H42" s="7">
        <f t="shared" si="3"/>
        <v>12.447711822925394</v>
      </c>
      <c r="I42" s="7">
        <f t="shared" si="3"/>
        <v>13.405172773068166</v>
      </c>
      <c r="J42" s="7">
        <f t="shared" si="3"/>
        <v>14.362474916127365</v>
      </c>
      <c r="K42" s="7">
        <f t="shared" si="3"/>
        <v>15.31961829160997</v>
      </c>
      <c r="L42" s="7">
        <f t="shared" si="3"/>
        <v>16.27660293900987</v>
      </c>
      <c r="M42" s="7">
        <f t="shared" si="3"/>
        <v>17.233428897807855</v>
      </c>
      <c r="N42" s="7">
        <f t="shared" si="3"/>
        <v>18.190096207471605</v>
      </c>
      <c r="O42" s="7">
        <f t="shared" si="4"/>
        <v>19.146604907455743</v>
      </c>
      <c r="P42" s="7">
        <f t="shared" si="4"/>
        <v>20.102955037201788</v>
      </c>
      <c r="Q42" s="7">
        <f t="shared" si="4"/>
        <v>21.05914663613818</v>
      </c>
      <c r="R42" s="7">
        <f t="shared" si="4"/>
        <v>22.015179743680314</v>
      </c>
      <c r="S42" s="7">
        <f t="shared" si="4"/>
        <v>22.971054399230493</v>
      </c>
      <c r="T42" s="7">
        <f t="shared" si="4"/>
        <v>23.926770642177967</v>
      </c>
      <c r="U42" s="7">
        <f t="shared" si="4"/>
        <v>24.88232851189895</v>
      </c>
      <c r="V42" s="7">
        <f t="shared" si="4"/>
        <v>25.837728047756567</v>
      </c>
      <c r="W42" s="7">
        <f t="shared" si="4"/>
        <v>26.792969289100938</v>
      </c>
      <c r="X42" s="7">
        <f t="shared" si="4"/>
        <v>27.748052275269142</v>
      </c>
      <c r="Y42" s="7">
        <f t="shared" si="5"/>
        <v>28.70297704558519</v>
      </c>
      <c r="Z42" s="7">
        <f t="shared" si="5"/>
        <v>29.6577436393601</v>
      </c>
      <c r="AA42" s="7">
        <f t="shared" si="5"/>
        <v>30.612352095891865</v>
      </c>
      <c r="AB42" s="7">
        <f t="shared" si="5"/>
        <v>31.566802454465446</v>
      </c>
      <c r="AC42" s="7">
        <f t="shared" si="5"/>
        <v>32.521094754352795</v>
      </c>
      <c r="AD42" s="7">
        <f t="shared" si="5"/>
        <v>33.47522903481287</v>
      </c>
    </row>
    <row r="43" spans="4:30" ht="12.75">
      <c r="D43" s="4">
        <v>75</v>
      </c>
      <c r="E43" s="7">
        <f t="shared" si="3"/>
        <v>10.605839478343759</v>
      </c>
      <c r="F43" s="7">
        <f t="shared" si="3"/>
        <v>11.571703715145608</v>
      </c>
      <c r="G43" s="7">
        <f t="shared" si="3"/>
        <v>12.53743817042939</v>
      </c>
      <c r="H43" s="7">
        <f t="shared" si="3"/>
        <v>13.503042870351118</v>
      </c>
      <c r="I43" s="7">
        <f t="shared" si="3"/>
        <v>14.468517841059784</v>
      </c>
      <c r="J43" s="7">
        <f t="shared" si="3"/>
        <v>15.433863108697357</v>
      </c>
      <c r="K43" s="7">
        <f t="shared" si="3"/>
        <v>16.399078699398785</v>
      </c>
      <c r="L43" s="7">
        <f t="shared" si="3"/>
        <v>17.364164639291985</v>
      </c>
      <c r="M43" s="7">
        <f t="shared" si="3"/>
        <v>18.329120954497874</v>
      </c>
      <c r="N43" s="7">
        <f t="shared" si="3"/>
        <v>19.293947671130326</v>
      </c>
      <c r="O43" s="7">
        <f t="shared" si="4"/>
        <v>20.258644815296233</v>
      </c>
      <c r="P43" s="7">
        <f t="shared" si="4"/>
        <v>21.223212413095446</v>
      </c>
      <c r="Q43" s="7">
        <f t="shared" si="4"/>
        <v>22.187650490620808</v>
      </c>
      <c r="R43" s="7">
        <f t="shared" si="4"/>
        <v>23.151959073958192</v>
      </c>
      <c r="S43" s="7">
        <f t="shared" si="4"/>
        <v>24.116138189186433</v>
      </c>
      <c r="T43" s="7">
        <f t="shared" si="4"/>
        <v>25.08018786237735</v>
      </c>
      <c r="U43" s="7">
        <f t="shared" si="4"/>
        <v>26.044108119595812</v>
      </c>
      <c r="V43" s="7">
        <f t="shared" si="4"/>
        <v>27.007898986899644</v>
      </c>
      <c r="W43" s="7">
        <f t="shared" si="4"/>
        <v>27.97156049033969</v>
      </c>
      <c r="X43" s="7">
        <f t="shared" si="4"/>
        <v>28.935092655959824</v>
      </c>
      <c r="Y43" s="7">
        <f t="shared" si="5"/>
        <v>29.89849550979689</v>
      </c>
      <c r="Z43" s="7">
        <f t="shared" si="5"/>
        <v>30.861769077880776</v>
      </c>
      <c r="AA43" s="7">
        <f t="shared" si="5"/>
        <v>31.824913386234385</v>
      </c>
      <c r="AB43" s="7">
        <f t="shared" si="5"/>
        <v>32.787928460873594</v>
      </c>
      <c r="AC43" s="7">
        <f t="shared" si="5"/>
        <v>33.75081432780734</v>
      </c>
      <c r="AD43" s="7">
        <f t="shared" si="5"/>
        <v>34.71357101303758</v>
      </c>
    </row>
    <row r="44" spans="4:30" ht="12.75">
      <c r="D44" s="4">
        <v>80</v>
      </c>
      <c r="E44" s="7">
        <f t="shared" si="3"/>
        <v>11.578434706046258</v>
      </c>
      <c r="F44" s="7">
        <f t="shared" si="3"/>
        <v>12.551803208940127</v>
      </c>
      <c r="G44" s="7">
        <f t="shared" si="3"/>
        <v>13.525069867731895</v>
      </c>
      <c r="H44" s="7">
        <f t="shared" si="3"/>
        <v>14.498234698404728</v>
      </c>
      <c r="I44" s="7">
        <f t="shared" si="3"/>
        <v>15.471297716938457</v>
      </c>
      <c r="J44" s="7">
        <f t="shared" si="3"/>
        <v>16.444258939309563</v>
      </c>
      <c r="K44" s="7">
        <f t="shared" si="3"/>
        <v>17.417118381491193</v>
      </c>
      <c r="L44" s="7">
        <f t="shared" si="3"/>
        <v>18.389876059453147</v>
      </c>
      <c r="M44" s="7">
        <f t="shared" si="3"/>
        <v>19.362531989161887</v>
      </c>
      <c r="N44" s="7">
        <f t="shared" si="3"/>
        <v>20.33508618658053</v>
      </c>
      <c r="O44" s="7">
        <f t="shared" si="4"/>
        <v>21.30753866766887</v>
      </c>
      <c r="P44" s="7">
        <f t="shared" si="4"/>
        <v>22.279889448383344</v>
      </c>
      <c r="Q44" s="7">
        <f t="shared" si="4"/>
        <v>23.25213854467705</v>
      </c>
      <c r="R44" s="7">
        <f t="shared" si="4"/>
        <v>24.224285972499764</v>
      </c>
      <c r="S44" s="7">
        <f t="shared" si="4"/>
        <v>25.196331747797924</v>
      </c>
      <c r="T44" s="7">
        <f t="shared" si="4"/>
        <v>26.168275886514625</v>
      </c>
      <c r="U44" s="7">
        <f t="shared" si="4"/>
        <v>27.140118404589646</v>
      </c>
      <c r="V44" s="7">
        <f t="shared" si="4"/>
        <v>28.11185931795939</v>
      </c>
      <c r="W44" s="7">
        <f t="shared" si="4"/>
        <v>29.083498642556986</v>
      </c>
      <c r="X44" s="7">
        <f t="shared" si="4"/>
        <v>30.055036394312193</v>
      </c>
      <c r="Y44" s="7">
        <f t="shared" si="5"/>
        <v>31.02647258915145</v>
      </c>
      <c r="Z44" s="7">
        <f t="shared" si="5"/>
        <v>31.997807242997865</v>
      </c>
      <c r="AA44" s="7">
        <f t="shared" si="5"/>
        <v>32.96904037177123</v>
      </c>
      <c r="AB44" s="7">
        <f t="shared" si="5"/>
        <v>33.94017199138799</v>
      </c>
      <c r="AC44" s="7">
        <f t="shared" si="5"/>
        <v>34.91120211776126</v>
      </c>
      <c r="AD44" s="7">
        <f t="shared" si="5"/>
        <v>35.882130766800856</v>
      </c>
    </row>
    <row r="45" spans="4:30" ht="12.75">
      <c r="D45" s="4">
        <v>85</v>
      </c>
      <c r="E45" s="7">
        <f t="shared" si="3"/>
        <v>12.498929022881853</v>
      </c>
      <c r="F45" s="7">
        <f t="shared" si="3"/>
        <v>13.479426647318911</v>
      </c>
      <c r="G45" s="7">
        <f t="shared" si="3"/>
        <v>14.459849279131946</v>
      </c>
      <c r="H45" s="7">
        <f t="shared" si="3"/>
        <v>15.440196926924266</v>
      </c>
      <c r="I45" s="7">
        <f t="shared" si="3"/>
        <v>16.42046959929785</v>
      </c>
      <c r="J45" s="7">
        <f t="shared" si="3"/>
        <v>17.400667304853364</v>
      </c>
      <c r="K45" s="7">
        <f t="shared" si="3"/>
        <v>18.38079005219017</v>
      </c>
      <c r="L45" s="7">
        <f t="shared" si="3"/>
        <v>19.360837849906318</v>
      </c>
      <c r="M45" s="7">
        <f t="shared" si="3"/>
        <v>20.340810706598525</v>
      </c>
      <c r="N45" s="7">
        <f t="shared" si="3"/>
        <v>21.32070863086219</v>
      </c>
      <c r="O45" s="7">
        <f t="shared" si="4"/>
        <v>22.300531631291427</v>
      </c>
      <c r="P45" s="7">
        <f t="shared" si="4"/>
        <v>23.28027971647902</v>
      </c>
      <c r="Q45" s="7">
        <f t="shared" si="4"/>
        <v>24.25995289501642</v>
      </c>
      <c r="R45" s="7">
        <f t="shared" si="4"/>
        <v>25.239551175493794</v>
      </c>
      <c r="S45" s="7">
        <f t="shared" si="4"/>
        <v>26.219074566499977</v>
      </c>
      <c r="T45" s="7">
        <f t="shared" si="4"/>
        <v>27.198523076622507</v>
      </c>
      <c r="U45" s="7">
        <f t="shared" si="4"/>
        <v>28.177896714447595</v>
      </c>
      <c r="V45" s="7">
        <f t="shared" si="4"/>
        <v>29.157195488560138</v>
      </c>
      <c r="W45" s="7">
        <f t="shared" si="4"/>
        <v>30.13641940754373</v>
      </c>
      <c r="X45" s="7">
        <f t="shared" si="4"/>
        <v>31.11556847998065</v>
      </c>
      <c r="Y45" s="7">
        <f t="shared" si="5"/>
        <v>32.09464271445185</v>
      </c>
      <c r="Z45" s="7">
        <f t="shared" si="5"/>
        <v>33.073642119537006</v>
      </c>
      <c r="AA45" s="7">
        <f t="shared" si="5"/>
        <v>34.05256670381446</v>
      </c>
      <c r="AB45" s="7">
        <f t="shared" si="5"/>
        <v>35.031416475861235</v>
      </c>
      <c r="AC45" s="7">
        <f t="shared" si="5"/>
        <v>36.01019144425305</v>
      </c>
      <c r="AD45" s="7">
        <f t="shared" si="5"/>
        <v>36.98889161756431</v>
      </c>
    </row>
    <row r="46" spans="4:30" ht="12.75">
      <c r="D46" s="4">
        <v>90</v>
      </c>
      <c r="E46" s="7">
        <f t="shared" si="3"/>
        <v>13.37296689115007</v>
      </c>
      <c r="F46" s="7">
        <f t="shared" si="3"/>
        <v>14.360258006991502</v>
      </c>
      <c r="G46" s="7">
        <f t="shared" si="3"/>
        <v>15.347499998211632</v>
      </c>
      <c r="H46" s="7">
        <f t="shared" si="3"/>
        <v>16.334692868476807</v>
      </c>
      <c r="I46" s="7">
        <f t="shared" si="3"/>
        <v>17.321836621453016</v>
      </c>
      <c r="J46" s="7">
        <f t="shared" si="3"/>
        <v>18.308931260805867</v>
      </c>
      <c r="K46" s="7">
        <f t="shared" si="3"/>
        <v>19.29597679020062</v>
      </c>
      <c r="L46" s="7">
        <f t="shared" si="3"/>
        <v>20.282973213302164</v>
      </c>
      <c r="M46" s="7">
        <f t="shared" si="3"/>
        <v>21.269920533775018</v>
      </c>
      <c r="N46" s="7">
        <f t="shared" si="3"/>
        <v>22.25681875528334</v>
      </c>
      <c r="O46" s="7">
        <f t="shared" si="4"/>
        <v>23.243667881490932</v>
      </c>
      <c r="P46" s="7">
        <f t="shared" si="4"/>
        <v>24.23046791606123</v>
      </c>
      <c r="Q46" s="7">
        <f t="shared" si="4"/>
        <v>25.217218862657276</v>
      </c>
      <c r="R46" s="7">
        <f t="shared" si="4"/>
        <v>26.203920724941803</v>
      </c>
      <c r="S46" s="7">
        <f t="shared" si="4"/>
        <v>27.190573506577124</v>
      </c>
      <c r="T46" s="7">
        <f t="shared" si="4"/>
        <v>28.17717721122522</v>
      </c>
      <c r="U46" s="7">
        <f t="shared" si="4"/>
        <v>29.163731842547698</v>
      </c>
      <c r="V46" s="7">
        <f t="shared" si="4"/>
        <v>30.150237404205804</v>
      </c>
      <c r="W46" s="7">
        <f t="shared" si="4"/>
        <v>31.136693899860415</v>
      </c>
      <c r="X46" s="7">
        <f t="shared" si="4"/>
        <v>32.12310133317206</v>
      </c>
      <c r="Y46" s="7">
        <f t="shared" si="5"/>
        <v>33.109459707800866</v>
      </c>
      <c r="Z46" s="7">
        <f t="shared" si="5"/>
        <v>34.09576902740665</v>
      </c>
      <c r="AA46" s="7">
        <f t="shared" si="5"/>
        <v>35.082029295648816</v>
      </c>
      <c r="AB46" s="7">
        <f t="shared" si="5"/>
        <v>36.06824051618642</v>
      </c>
      <c r="AC46" s="7">
        <f t="shared" si="5"/>
        <v>37.054402692678174</v>
      </c>
      <c r="AD46" s="7">
        <f t="shared" si="5"/>
        <v>38.0405158287824</v>
      </c>
    </row>
    <row r="47" spans="4:30" ht="12.75">
      <c r="D47" s="4">
        <v>95</v>
      </c>
      <c r="E47" s="7">
        <f t="shared" si="3"/>
        <v>14.205307036046102</v>
      </c>
      <c r="F47" s="7">
        <f t="shared" si="3"/>
        <v>15.199089433020498</v>
      </c>
      <c r="G47" s="7">
        <f t="shared" si="3"/>
        <v>16.192847677649088</v>
      </c>
      <c r="H47" s="7">
        <f t="shared" si="3"/>
        <v>17.18658177081234</v>
      </c>
      <c r="I47" s="7">
        <f t="shared" si="3"/>
        <v>18.18029171339067</v>
      </c>
      <c r="J47" s="7">
        <f t="shared" si="3"/>
        <v>19.173977506264464</v>
      </c>
      <c r="K47" s="7">
        <f t="shared" si="3"/>
        <v>20.167639150314063</v>
      </c>
      <c r="L47" s="7">
        <f t="shared" si="3"/>
        <v>21.161276646419765</v>
      </c>
      <c r="M47" s="7">
        <f t="shared" si="3"/>
        <v>22.154889995461822</v>
      </c>
      <c r="N47" s="7">
        <f t="shared" si="3"/>
        <v>23.14847919832043</v>
      </c>
      <c r="O47" s="7">
        <f t="shared" si="4"/>
        <v>24.14204425587578</v>
      </c>
      <c r="P47" s="7">
        <f t="shared" si="4"/>
        <v>25.135585169007996</v>
      </c>
      <c r="Q47" s="7">
        <f t="shared" si="4"/>
        <v>26.129101938597135</v>
      </c>
      <c r="R47" s="7">
        <f t="shared" si="4"/>
        <v>27.122594565523265</v>
      </c>
      <c r="S47" s="7">
        <f t="shared" si="4"/>
        <v>28.11606305066637</v>
      </c>
      <c r="T47" s="7">
        <f t="shared" si="4"/>
        <v>29.109507394906405</v>
      </c>
      <c r="U47" s="7">
        <f t="shared" si="4"/>
        <v>30.102927599123284</v>
      </c>
      <c r="V47" s="7">
        <f t="shared" si="4"/>
        <v>31.096323664196877</v>
      </c>
      <c r="W47" s="7">
        <f t="shared" si="4"/>
        <v>32.089695591007</v>
      </c>
      <c r="X47" s="7">
        <f t="shared" si="4"/>
        <v>33.083043380433445</v>
      </c>
      <c r="Y47" s="7">
        <f t="shared" si="5"/>
        <v>34.07636703335594</v>
      </c>
      <c r="Z47" s="7">
        <f t="shared" si="5"/>
        <v>35.0696665506542</v>
      </c>
      <c r="AA47" s="7">
        <f t="shared" si="5"/>
        <v>36.06294193320788</v>
      </c>
      <c r="AB47" s="7">
        <f t="shared" si="5"/>
        <v>37.056193181896575</v>
      </c>
      <c r="AC47" s="7">
        <f t="shared" si="5"/>
        <v>38.049420297599866</v>
      </c>
      <c r="AD47" s="7">
        <f t="shared" si="5"/>
        <v>39.04262328119728</v>
      </c>
    </row>
    <row r="48" spans="4:30" ht="12.75">
      <c r="D48" s="4">
        <v>100</v>
      </c>
      <c r="E48" s="7">
        <f t="shared" si="3"/>
        <v>15</v>
      </c>
      <c r="F48" s="7">
        <f t="shared" si="3"/>
        <v>15.999999999999998</v>
      </c>
      <c r="G48" s="7">
        <f t="shared" si="3"/>
        <v>16.999999999999996</v>
      </c>
      <c r="H48" s="7">
        <f t="shared" si="3"/>
        <v>17.999999999999996</v>
      </c>
      <c r="I48" s="7">
        <f t="shared" si="3"/>
        <v>19.000000000000004</v>
      </c>
      <c r="J48" s="7">
        <f t="shared" si="3"/>
        <v>19.999999999999996</v>
      </c>
      <c r="K48" s="7">
        <f t="shared" si="3"/>
        <v>21.000000000000004</v>
      </c>
      <c r="L48" s="7">
        <f t="shared" si="3"/>
        <v>22</v>
      </c>
      <c r="M48" s="7">
        <f t="shared" si="3"/>
        <v>23.000000000000004</v>
      </c>
      <c r="N48" s="7">
        <f t="shared" si="3"/>
        <v>24</v>
      </c>
      <c r="O48" s="7">
        <f t="shared" si="4"/>
        <v>24.999999999999996</v>
      </c>
      <c r="P48" s="7">
        <f t="shared" si="4"/>
        <v>26</v>
      </c>
      <c r="Q48" s="7">
        <f t="shared" si="4"/>
        <v>26.999999999999996</v>
      </c>
      <c r="R48" s="7">
        <f t="shared" si="4"/>
        <v>27.999999999999996</v>
      </c>
      <c r="S48" s="7">
        <f t="shared" si="4"/>
        <v>29</v>
      </c>
      <c r="T48" s="7">
        <f t="shared" si="4"/>
        <v>30</v>
      </c>
      <c r="U48" s="7">
        <f t="shared" si="4"/>
        <v>31</v>
      </c>
      <c r="V48" s="7">
        <f t="shared" si="4"/>
        <v>31.999999999999996</v>
      </c>
      <c r="W48" s="7">
        <f t="shared" si="4"/>
        <v>33</v>
      </c>
      <c r="X48" s="7">
        <f t="shared" si="4"/>
        <v>34</v>
      </c>
      <c r="Y48" s="7">
        <f t="shared" si="5"/>
        <v>34.99999999999999</v>
      </c>
      <c r="Z48" s="7">
        <f t="shared" si="5"/>
        <v>35.99999999999999</v>
      </c>
      <c r="AA48" s="7">
        <f t="shared" si="5"/>
        <v>37</v>
      </c>
      <c r="AB48" s="7">
        <f t="shared" si="5"/>
        <v>38.00000000000001</v>
      </c>
      <c r="AC48" s="7">
        <f t="shared" si="5"/>
        <v>39</v>
      </c>
      <c r="AD48" s="7">
        <f t="shared" si="5"/>
        <v>40.00000000000001</v>
      </c>
    </row>
    <row r="49" spans="4:31" ht="12.75">
      <c r="D49" s="4">
        <f>Ventilation!B7</f>
        <v>80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>
        <f>$B$4/(($B$3/(LOG($B$2*10^(($B$3*AE$27)/(AE$27+$B$4))*$D49/100/$B$2)))-1)</f>
        <v>16.444258939309563</v>
      </c>
    </row>
    <row r="50" spans="4:32" ht="12.75">
      <c r="D50" s="4">
        <f>Ventilation!C7</f>
        <v>50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7">
        <f>$B$4/(($B$3/(LOG($B$2*10^(($B$3*AF$27)/(AF$27+$B$4))*$D50/100/$B$2)))-1)</f>
        <v>13.856324508142423</v>
      </c>
    </row>
    <row r="51" spans="4:33" ht="12.75">
      <c r="D51" s="4">
        <f>Ventilation!D7</f>
        <v>55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G51" s="7">
        <f>$B$4/(($B$3/(LOG($B$2*10^(($B$3*AG$27)/(AG$27+$B$4))*$D51/100/$B$2)))-1)</f>
        <v>26.457359705947926</v>
      </c>
    </row>
    <row r="56" spans="5:33" ht="12.75">
      <c r="E56" s="4">
        <v>15</v>
      </c>
      <c r="F56" s="4">
        <v>16</v>
      </c>
      <c r="G56" s="4">
        <v>17</v>
      </c>
      <c r="H56" s="4">
        <v>18</v>
      </c>
      <c r="I56" s="4">
        <v>19</v>
      </c>
      <c r="J56" s="4">
        <v>20</v>
      </c>
      <c r="K56" s="4">
        <v>21</v>
      </c>
      <c r="L56" s="4">
        <v>22</v>
      </c>
      <c r="M56" s="4">
        <v>23</v>
      </c>
      <c r="N56" s="4">
        <v>24</v>
      </c>
      <c r="O56" s="4">
        <v>25</v>
      </c>
      <c r="P56" s="4">
        <v>26</v>
      </c>
      <c r="Q56" s="4">
        <v>27</v>
      </c>
      <c r="R56" s="4">
        <v>28</v>
      </c>
      <c r="S56" s="4">
        <v>29</v>
      </c>
      <c r="T56" s="4">
        <v>30</v>
      </c>
      <c r="U56" s="4">
        <v>31</v>
      </c>
      <c r="V56" s="4">
        <v>32</v>
      </c>
      <c r="W56" s="4">
        <v>33</v>
      </c>
      <c r="X56" s="4">
        <v>34</v>
      </c>
      <c r="Y56" s="4">
        <v>35</v>
      </c>
      <c r="Z56" s="4">
        <v>36</v>
      </c>
      <c r="AA56" s="4">
        <v>37</v>
      </c>
      <c r="AB56" s="4">
        <v>38</v>
      </c>
      <c r="AC56" s="4">
        <v>39</v>
      </c>
      <c r="AD56" s="4">
        <v>40</v>
      </c>
      <c r="AE56" s="4">
        <f>Ventilation!B6</f>
        <v>20</v>
      </c>
      <c r="AF56" s="4">
        <f>Ventilation!C6</f>
        <v>25</v>
      </c>
      <c r="AG56" s="4">
        <f>Ventilation!D6</f>
        <v>37</v>
      </c>
    </row>
    <row r="57" spans="4:30" ht="12.75">
      <c r="D57" s="4">
        <v>0</v>
      </c>
      <c r="E57" s="7">
        <f>E$56*(1.01+0.00189*$B$5*$B$2*10^(($B$3*E$56)/(E$56+$B$4))/(Ventilation!$B$2-$B$2*10^(($B$3*E$56)/(E$56+$B$4)))*$D57/100)+2.5*$B$5*$B$2*10^(($B$3*E$56)/(E$56+$B$4))/(Ventilation!$B$2-$B$2*10^(($B$3*E$56)/(E$56+$B$4)))*$D57/100</f>
        <v>15.15</v>
      </c>
      <c r="F57" s="7">
        <f>F$56*(1.01+0.00189*$B$5*$B$2*10^(($B$3*F$56)/(F$56+$B$4))/(Ventilation!$B$2-$B$2*10^(($B$3*F$56)/(F$56+$B$4)))*$D57/100)+2.5*$B$5*$B$2*10^(($B$3*F$56)/(F$56+$B$4))/(Ventilation!$B$2-$B$2*10^(($B$3*F$56)/(F$56+$B$4)))*$D57/100</f>
        <v>16.16</v>
      </c>
      <c r="G57" s="7">
        <f>G$56*(1.01+0.00189*$B$5*$B$2*10^(($B$3*G$56)/(G$56+$B$4))/(Ventilation!$B$2-$B$2*10^(($B$3*G$56)/(G$56+$B$4)))*$D57/100)+2.5*$B$5*$B$2*10^(($B$3*G$56)/(G$56+$B$4))/(Ventilation!$B$2-$B$2*10^(($B$3*G$56)/(G$56+$B$4)))*$D57/100</f>
        <v>17.17</v>
      </c>
      <c r="H57" s="7">
        <f>H$56*(1.01+0.00189*$B$5*$B$2*10^(($B$3*H$56)/(H$56+$B$4))/(Ventilation!$B$2-$B$2*10^(($B$3*H$56)/(H$56+$B$4)))*$D57/100)+2.5*$B$5*$B$2*10^(($B$3*H$56)/(H$56+$B$4))/(Ventilation!$B$2-$B$2*10^(($B$3*H$56)/(H$56+$B$4)))*$D57/100</f>
        <v>18.18</v>
      </c>
      <c r="I57" s="7">
        <f>I$56*(1.01+0.00189*$B$5*$B$2*10^(($B$3*I$56)/(I$56+$B$4))/(Ventilation!$B$2-$B$2*10^(($B$3*I$56)/(I$56+$B$4)))*$D57/100)+2.5*$B$5*$B$2*10^(($B$3*I$56)/(I$56+$B$4))/(Ventilation!$B$2-$B$2*10^(($B$3*I$56)/(I$56+$B$4)))*$D57/100</f>
        <v>19.19</v>
      </c>
      <c r="J57" s="7">
        <f>J$56*(1.01+0.00189*$B$5*$B$2*10^(($B$3*J$56)/(J$56+$B$4))/(Ventilation!$B$2-$B$2*10^(($B$3*J$56)/(J$56+$B$4)))*$D57/100)+2.5*$B$5*$B$2*10^(($B$3*J$56)/(J$56+$B$4))/(Ventilation!$B$2-$B$2*10^(($B$3*J$56)/(J$56+$B$4)))*$D57/100</f>
        <v>20.2</v>
      </c>
      <c r="K57" s="7">
        <f>K$56*(1.01+0.00189*$B$5*$B$2*10^(($B$3*K$56)/(K$56+$B$4))/(Ventilation!$B$2-$B$2*10^(($B$3*K$56)/(K$56+$B$4)))*$D57/100)+2.5*$B$5*$B$2*10^(($B$3*K$56)/(K$56+$B$4))/(Ventilation!$B$2-$B$2*10^(($B$3*K$56)/(K$56+$B$4)))*$D57/100</f>
        <v>21.21</v>
      </c>
      <c r="L57" s="7">
        <f>L$56*(1.01+0.00189*$B$5*$B$2*10^(($B$3*L$56)/(L$56+$B$4))/(Ventilation!$B$2-$B$2*10^(($B$3*L$56)/(L$56+$B$4)))*$D57/100)+2.5*$B$5*$B$2*10^(($B$3*L$56)/(L$56+$B$4))/(Ventilation!$B$2-$B$2*10^(($B$3*L$56)/(L$56+$B$4)))*$D57/100</f>
        <v>22.22</v>
      </c>
      <c r="M57" s="7">
        <f>M$56*(1.01+0.00189*$B$5*$B$2*10^(($B$3*M$56)/(M$56+$B$4))/(Ventilation!$B$2-$B$2*10^(($B$3*M$56)/(M$56+$B$4)))*$D57/100)+2.5*$B$5*$B$2*10^(($B$3*M$56)/(M$56+$B$4))/(Ventilation!$B$2-$B$2*10^(($B$3*M$56)/(M$56+$B$4)))*$D57/100</f>
        <v>23.23</v>
      </c>
      <c r="N57" s="7">
        <f>N$56*(1.01+0.00189*$B$5*$B$2*10^(($B$3*N$56)/(N$56+$B$4))/(Ventilation!$B$2-$B$2*10^(($B$3*N$56)/(N$56+$B$4)))*$D57/100)+2.5*$B$5*$B$2*10^(($B$3*N$56)/(N$56+$B$4))/(Ventilation!$B$2-$B$2*10^(($B$3*N$56)/(N$56+$B$4)))*$D57/100</f>
        <v>24.240000000000002</v>
      </c>
      <c r="O57" s="7">
        <f>O$56*(1.01+0.00189*$B$5*$B$2*10^(($B$3*O$56)/(O$56+$B$4))/(Ventilation!$B$2-$B$2*10^(($B$3*O$56)/(O$56+$B$4)))*$D57/100)+2.5*$B$5*$B$2*10^(($B$3*O$56)/(O$56+$B$4))/(Ventilation!$B$2-$B$2*10^(($B$3*O$56)/(O$56+$B$4)))*$D57/100</f>
        <v>25.25</v>
      </c>
      <c r="P57" s="7">
        <f>P$56*(1.01+0.00189*$B$5*$B$2*10^(($B$3*P$56)/(P$56+$B$4))/(Ventilation!$B$2-$B$2*10^(($B$3*P$56)/(P$56+$B$4)))*$D57/100)+2.5*$B$5*$B$2*10^(($B$3*P$56)/(P$56+$B$4))/(Ventilation!$B$2-$B$2*10^(($B$3*P$56)/(P$56+$B$4)))*$D57/100</f>
        <v>26.26</v>
      </c>
      <c r="Q57" s="7">
        <f>Q$56*(1.01+0.00189*$B$5*$B$2*10^(($B$3*Q$56)/(Q$56+$B$4))/(Ventilation!$B$2-$B$2*10^(($B$3*Q$56)/(Q$56+$B$4)))*$D57/100)+2.5*$B$5*$B$2*10^(($B$3*Q$56)/(Q$56+$B$4))/(Ventilation!$B$2-$B$2*10^(($B$3*Q$56)/(Q$56+$B$4)))*$D57/100</f>
        <v>27.27</v>
      </c>
      <c r="R57" s="7">
        <f>R$56*(1.01+0.00189*$B$5*$B$2*10^(($B$3*R$56)/(R$56+$B$4))/(Ventilation!$B$2-$B$2*10^(($B$3*R$56)/(R$56+$B$4)))*$D57/100)+2.5*$B$5*$B$2*10^(($B$3*R$56)/(R$56+$B$4))/(Ventilation!$B$2-$B$2*10^(($B$3*R$56)/(R$56+$B$4)))*$D57/100</f>
        <v>28.28</v>
      </c>
      <c r="S57" s="7">
        <f>S$56*(1.01+0.00189*$B$5*$B$2*10^(($B$3*S$56)/(S$56+$B$4))/(Ventilation!$B$2-$B$2*10^(($B$3*S$56)/(S$56+$B$4)))*$D57/100)+2.5*$B$5*$B$2*10^(($B$3*S$56)/(S$56+$B$4))/(Ventilation!$B$2-$B$2*10^(($B$3*S$56)/(S$56+$B$4)))*$D57/100</f>
        <v>29.29</v>
      </c>
      <c r="T57" s="7">
        <f>T$56*(1.01+0.00189*$B$5*$B$2*10^(($B$3*T$56)/(T$56+$B$4))/(Ventilation!$B$2-$B$2*10^(($B$3*T$56)/(T$56+$B$4)))*$D57/100)+2.5*$B$5*$B$2*10^(($B$3*T$56)/(T$56+$B$4))/(Ventilation!$B$2-$B$2*10^(($B$3*T$56)/(T$56+$B$4)))*$D57/100</f>
        <v>30.3</v>
      </c>
      <c r="U57" s="7">
        <f>U$56*(1.01+0.00189*$B$5*$B$2*10^(($B$3*U$56)/(U$56+$B$4))/(Ventilation!$B$2-$B$2*10^(($B$3*U$56)/(U$56+$B$4)))*$D57/100)+2.5*$B$5*$B$2*10^(($B$3*U$56)/(U$56+$B$4))/(Ventilation!$B$2-$B$2*10^(($B$3*U$56)/(U$56+$B$4)))*$D57/100</f>
        <v>31.31</v>
      </c>
      <c r="V57" s="7">
        <f>V$56*(1.01+0.00189*$B$5*$B$2*10^(($B$3*V$56)/(V$56+$B$4))/(Ventilation!$B$2-$B$2*10^(($B$3*V$56)/(V$56+$B$4)))*$D57/100)+2.5*$B$5*$B$2*10^(($B$3*V$56)/(V$56+$B$4))/(Ventilation!$B$2-$B$2*10^(($B$3*V$56)/(V$56+$B$4)))*$D57/100</f>
        <v>32.32</v>
      </c>
      <c r="W57" s="7">
        <f>W$56*(1.01+0.00189*$B$5*$B$2*10^(($B$3*W$56)/(W$56+$B$4))/(Ventilation!$B$2-$B$2*10^(($B$3*W$56)/(W$56+$B$4)))*$D57/100)+2.5*$B$5*$B$2*10^(($B$3*W$56)/(W$56+$B$4))/(Ventilation!$B$2-$B$2*10^(($B$3*W$56)/(W$56+$B$4)))*$D57/100</f>
        <v>33.33</v>
      </c>
      <c r="X57" s="7">
        <f>X$56*(1.01+0.00189*$B$5*$B$2*10^(($B$3*X$56)/(X$56+$B$4))/(Ventilation!$B$2-$B$2*10^(($B$3*X$56)/(X$56+$B$4)))*$D57/100)+2.5*$B$5*$B$2*10^(($B$3*X$56)/(X$56+$B$4))/(Ventilation!$B$2-$B$2*10^(($B$3*X$56)/(X$56+$B$4)))*$D57/100</f>
        <v>34.34</v>
      </c>
      <c r="Y57" s="7">
        <f>Y$56*(1.01+0.00189*$B$5*$B$2*10^(($B$3*Y$56)/(Y$56+$B$4))/(Ventilation!$B$2-$B$2*10^(($B$3*Y$56)/(Y$56+$B$4)))*$D57/100)+2.5*$B$5*$B$2*10^(($B$3*Y$56)/(Y$56+$B$4))/(Ventilation!$B$2-$B$2*10^(($B$3*Y$56)/(Y$56+$B$4)))*$D57/100</f>
        <v>35.35</v>
      </c>
      <c r="Z57" s="7">
        <f>Z$56*(1.01+0.00189*$B$5*$B$2*10^(($B$3*Z$56)/(Z$56+$B$4))/(Ventilation!$B$2-$B$2*10^(($B$3*Z$56)/(Z$56+$B$4)))*$D57/100)+2.5*$B$5*$B$2*10^(($B$3*Z$56)/(Z$56+$B$4))/(Ventilation!$B$2-$B$2*10^(($B$3*Z$56)/(Z$56+$B$4)))*$D57/100</f>
        <v>36.36</v>
      </c>
      <c r="AA57" s="7">
        <f>AA$56*(1.01+0.00189*$B$5*$B$2*10^(($B$3*AA$56)/(AA$56+$B$4))/(Ventilation!$B$2-$B$2*10^(($B$3*AA$56)/(AA$56+$B$4)))*$D57/100)+2.5*$B$5*$B$2*10^(($B$3*AA$56)/(AA$56+$B$4))/(Ventilation!$B$2-$B$2*10^(($B$3*AA$56)/(AA$56+$B$4)))*$D57/100</f>
        <v>37.37</v>
      </c>
      <c r="AB57" s="7">
        <f>AB$56*(1.01+0.00189*$B$5*$B$2*10^(($B$3*AB$56)/(AB$56+$B$4))/(Ventilation!$B$2-$B$2*10^(($B$3*AB$56)/(AB$56+$B$4)))*$D57/100)+2.5*$B$5*$B$2*10^(($B$3*AB$56)/(AB$56+$B$4))/(Ventilation!$B$2-$B$2*10^(($B$3*AB$56)/(AB$56+$B$4)))*$D57/100</f>
        <v>38.38</v>
      </c>
      <c r="AC57" s="7">
        <f>AC$56*(1.01+0.00189*$B$5*$B$2*10^(($B$3*AC$56)/(AC$56+$B$4))/(Ventilation!$B$2-$B$2*10^(($B$3*AC$56)/(AC$56+$B$4)))*$D57/100)+2.5*$B$5*$B$2*10^(($B$3*AC$56)/(AC$56+$B$4))/(Ventilation!$B$2-$B$2*10^(($B$3*AC$56)/(AC$56+$B$4)))*$D57/100</f>
        <v>39.39</v>
      </c>
      <c r="AD57" s="7">
        <f>AD$56*(1.01+0.00189*$B$5*$B$2*10^(($B$3*AD$56)/(AD$56+$B$4))/(Ventilation!$B$2-$B$2*10^(($B$3*AD$56)/(AD$56+$B$4)))*$D57/100)+2.5*$B$5*$B$2*10^(($B$3*AD$56)/(AD$56+$B$4))/(Ventilation!$B$2-$B$2*10^(($B$3*AD$56)/(AD$56+$B$4)))*$D57/100</f>
        <v>40.4</v>
      </c>
    </row>
    <row r="58" spans="4:30" ht="12.75">
      <c r="D58" s="4">
        <v>5</v>
      </c>
      <c r="E58" s="7">
        <f>E$56*(1.01+0.00189*$B$5*$B$2*10^(($B$3*E$56)/(E$56+$B$4))/(Ventilation!$B$2-$B$2*10^(($B$3*E$56)/(E$56+$B$4)))*$D58/100)+2.5*$B$5*$B$2*10^(($B$3*E$56)/(E$56+$B$4))/(Ventilation!$B$2-$B$2*10^(($B$3*E$56)/(E$56+$B$4)))*$D58/100</f>
        <v>16.514090886929623</v>
      </c>
      <c r="F58" s="7">
        <f>F$56*(1.01+0.00189*$B$5*$B$2*10^(($B$3*F$56)/(F$56+$B$4))/(Ventilation!$B$2-$B$2*10^(($B$3*F$56)/(F$56+$B$4)))*$D58/100)+2.5*$B$5*$B$2*10^(($B$3*F$56)/(F$56+$B$4))/(Ventilation!$B$2-$B$2*10^(($B$3*F$56)/(F$56+$B$4)))*$D58/100</f>
        <v>17.61714346038032</v>
      </c>
      <c r="G58" s="7">
        <f>G$56*(1.01+0.00189*$B$5*$B$2*10^(($B$3*G$56)/(G$56+$B$4))/(Ventilation!$B$2-$B$2*10^(($B$3*G$56)/(G$56+$B$4)))*$D58/100)+2.5*$B$5*$B$2*10^(($B$3*G$56)/(G$56+$B$4))/(Ventilation!$B$2-$B$2*10^(($B$3*G$56)/(G$56+$B$4)))*$D58/100</f>
        <v>18.725874122945243</v>
      </c>
      <c r="H58" s="7">
        <f>H$56*(1.01+0.00189*$B$5*$B$2*10^(($B$3*H$56)/(H$56+$B$4))/(Ventilation!$B$2-$B$2*10^(($B$3*H$56)/(H$56+$B$4)))*$D58/100)+2.5*$B$5*$B$2*10^(($B$3*H$56)/(H$56+$B$4))/(Ventilation!$B$2-$B$2*10^(($B$3*H$56)/(H$56+$B$4)))*$D58/100</f>
        <v>19.840595136697324</v>
      </c>
      <c r="I58" s="7">
        <f>I$56*(1.01+0.00189*$B$5*$B$2*10^(($B$3*I$56)/(I$56+$B$4))/(Ventilation!$B$2-$B$2*10^(($B$3*I$56)/(I$56+$B$4)))*$D58/100)+2.5*$B$5*$B$2*10^(($B$3*I$56)/(I$56+$B$4))/(Ventilation!$B$2-$B$2*10^(($B$3*I$56)/(I$56+$B$4)))*$D58/100</f>
        <v>20.961635071067608</v>
      </c>
      <c r="J58" s="7">
        <f>J$56*(1.01+0.00189*$B$5*$B$2*10^(($B$3*J$56)/(J$56+$B$4))/(Ventilation!$B$2-$B$2*10^(($B$3*J$56)/(J$56+$B$4)))*$D58/100)+2.5*$B$5*$B$2*10^(($B$3*J$56)/(J$56+$B$4))/(Ventilation!$B$2-$B$2*10^(($B$3*J$56)/(J$56+$B$4)))*$D58/100</f>
        <v>22.089339736936445</v>
      </c>
      <c r="K58" s="7">
        <f>K$56*(1.01+0.00189*$B$5*$B$2*10^(($B$3*K$56)/(K$56+$B$4))/(Ventilation!$B$2-$B$2*10^(($B$3*K$56)/(K$56+$B$4)))*$D58/100)+2.5*$B$5*$B$2*10^(($B$3*K$56)/(K$56+$B$4))/(Ventilation!$B$2-$B$2*10^(($B$3*K$56)/(K$56+$B$4)))*$D58/100</f>
        <v>23.224073189987752</v>
      </c>
      <c r="L58" s="7">
        <f>L$56*(1.01+0.00189*$B$5*$B$2*10^(($B$3*L$56)/(L$56+$B$4))/(Ventilation!$B$2-$B$2*10^(($B$3*L$56)/(L$56+$B$4)))*$D58/100)+2.5*$B$5*$B$2*10^(($B$3*L$56)/(L$56+$B$4))/(Ventilation!$B$2-$B$2*10^(($B$3*L$56)/(L$56+$B$4)))*$D58/100</f>
        <v>24.366218809830734</v>
      </c>
      <c r="M58" s="7">
        <f>M$56*(1.01+0.00189*$B$5*$B$2*10^(($B$3*M$56)/(M$56+$B$4))/(Ventilation!$B$2-$B$2*10^(($B$3*M$56)/(M$56+$B$4)))*$D58/100)+2.5*$B$5*$B$2*10^(($B$3*M$56)/(M$56+$B$4))/(Ventilation!$B$2-$B$2*10^(($B$3*M$56)/(M$56+$B$4)))*$D58/100</f>
        <v>25.51618046208724</v>
      </c>
      <c r="N58" s="7">
        <f>N$56*(1.01+0.00189*$B$5*$B$2*10^(($B$3*N$56)/(N$56+$B$4))/(Ventilation!$B$2-$B$2*10^(($B$3*N$56)/(N$56+$B$4)))*$D58/100)+2.5*$B$5*$B$2*10^(($B$3*N$56)/(N$56+$B$4))/(Ventilation!$B$2-$B$2*10^(($B$3*N$56)/(N$56+$B$4)))*$D58/100</f>
        <v>26.674383751418915</v>
      </c>
      <c r="O58" s="7">
        <f>O$56*(1.01+0.00189*$B$5*$B$2*10^(($B$3*O$56)/(O$56+$B$4))/(Ventilation!$B$2-$B$2*10^(($B$3*O$56)/(O$56+$B$4)))*$D58/100)+2.5*$B$5*$B$2*10^(($B$3*O$56)/(O$56+$B$4))/(Ventilation!$B$2-$B$2*10^(($B$3*O$56)/(O$56+$B$4)))*$D58/100</f>
        <v>27.841277374337622</v>
      </c>
      <c r="P58" s="7">
        <f>P$56*(1.01+0.00189*$B$5*$B$2*10^(($B$3*P$56)/(P$56+$B$4))/(Ventilation!$B$2-$B$2*10^(($B$3*P$56)/(P$56+$B$4)))*$D58/100)+2.5*$B$5*$B$2*10^(($B$3*P$56)/(P$56+$B$4))/(Ventilation!$B$2-$B$2*10^(($B$3*P$56)/(P$56+$B$4)))*$D58/100</f>
        <v>29.01733458161835</v>
      </c>
      <c r="Q58" s="7">
        <f>Q$56*(1.01+0.00189*$B$5*$B$2*10^(($B$3*Q$56)/(Q$56+$B$4))/(Ventilation!$B$2-$B$2*10^(($B$3*Q$56)/(Q$56+$B$4)))*$D58/100)+2.5*$B$5*$B$2*10^(($B$3*Q$56)/(Q$56+$B$4))/(Ventilation!$B$2-$B$2*10^(($B$3*Q$56)/(Q$56+$B$4)))*$D58/100</f>
        <v>30.20305476122996</v>
      </c>
      <c r="R58" s="7">
        <f>R$56*(1.01+0.00189*$B$5*$B$2*10^(($B$3*R$56)/(R$56+$B$4))/(Ventilation!$B$2-$B$2*10^(($B$3*R$56)/(R$56+$B$4)))*$D58/100)+2.5*$B$5*$B$2*10^(($B$3*R$56)/(R$56+$B$4))/(Ventilation!$B$2-$B$2*10^(($B$3*R$56)/(R$56+$B$4)))*$D58/100</f>
        <v>31.398965153933254</v>
      </c>
      <c r="S58" s="7">
        <f>S$56*(1.01+0.00189*$B$5*$B$2*10^(($B$3*S$56)/(S$56+$B$4))/(Ventilation!$B$2-$B$2*10^(($B$3*S$56)/(S$56+$B$4)))*$D58/100)+2.5*$B$5*$B$2*10^(($B$3*S$56)/(S$56+$B$4))/(Ventilation!$B$2-$B$2*10^(($B$3*S$56)/(S$56+$B$4)))*$D58/100</f>
        <v>32.60562271508734</v>
      </c>
      <c r="T58" s="7">
        <f>T$56*(1.01+0.00189*$B$5*$B$2*10^(($B$3*T$56)/(T$56+$B$4))/(Ventilation!$B$2-$B$2*10^(($B$3*T$56)/(T$56+$B$4)))*$D58/100)+2.5*$B$5*$B$2*10^(($B$3*T$56)/(T$56+$B$4))/(Ventilation!$B$2-$B$2*10^(($B$3*T$56)/(T$56+$B$4)))*$D58/100</f>
        <v>33.82361613777687</v>
      </c>
      <c r="U58" s="7">
        <f>U$56*(1.01+0.00189*$B$5*$B$2*10^(($B$3*U$56)/(U$56+$B$4))/(Ventilation!$B$2-$B$2*10^(($B$3*U$56)/(U$56+$B$4)))*$D58/100)+2.5*$B$5*$B$2*10^(($B$3*U$56)/(U$56+$B$4))/(Ventilation!$B$2-$B$2*10^(($B$3*U$56)/(U$56+$B$4)))*$D58/100</f>
        <v>35.053568054150645</v>
      </c>
      <c r="V58" s="7">
        <f>V$56*(1.01+0.00189*$B$5*$B$2*10^(($B$3*V$56)/(V$56+$B$4))/(Ventilation!$B$2-$B$2*10^(($B$3*V$56)/(V$56+$B$4)))*$D58/100)+2.5*$B$5*$B$2*10^(($B$3*V$56)/(V$56+$B$4))/(Ventilation!$B$2-$B$2*10^(($B$3*V$56)/(V$56+$B$4)))*$D58/100</f>
        <v>36.29613743387804</v>
      </c>
      <c r="W58" s="7">
        <f>W$56*(1.01+0.00189*$B$5*$B$2*10^(($B$3*W$56)/(W$56+$B$4))/(Ventilation!$B$2-$B$2*10^(($B$3*W$56)/(W$56+$B$4)))*$D58/100)+2.5*$B$5*$B$2*10^(($B$3*W$56)/(W$56+$B$4))/(Ventilation!$B$2-$B$2*10^(($B$3*W$56)/(W$56+$B$4)))*$D58/100</f>
        <v>37.55202220091782</v>
      </c>
      <c r="X58" s="7">
        <f>X$56*(1.01+0.00189*$B$5*$B$2*10^(($B$3*X$56)/(X$56+$B$4))/(Ventilation!$B$2-$B$2*10^(($B$3*X$56)/(X$56+$B$4)))*$D58/100)+2.5*$B$5*$B$2*10^(($B$3*X$56)/(X$56+$B$4))/(Ventilation!$B$2-$B$2*10^(($B$3*X$56)/(X$56+$B$4)))*$D58/100</f>
        <v>38.8219620923985</v>
      </c>
      <c r="Y58" s="7">
        <f>Y$56*(1.01+0.00189*$B$5*$B$2*10^(($B$3*Y$56)/(Y$56+$B$4))/(Ventilation!$B$2-$B$2*10^(($B$3*Y$56)/(Y$56+$B$4)))*$D58/100)+2.5*$B$5*$B$2*10^(($B$3*Y$56)/(Y$56+$B$4))/(Ventilation!$B$2-$B$2*10^(($B$3*Y$56)/(Y$56+$B$4)))*$D58/100</f>
        <v>40.106741786377455</v>
      </c>
      <c r="Z58" s="7">
        <f>Z$56*(1.01+0.00189*$B$5*$B$2*10^(($B$3*Z$56)/(Z$56+$B$4))/(Ventilation!$B$2-$B$2*10^(($B$3*Z$56)/(Z$56+$B$4)))*$D58/100)+2.5*$B$5*$B$2*10^(($B$3*Z$56)/(Z$56+$B$4))/(Ventilation!$B$2-$B$2*10^(($B$3*Z$56)/(Z$56+$B$4)))*$D58/100</f>
        <v>41.40719432863676</v>
      </c>
      <c r="AA58" s="7">
        <f>AA$56*(1.01+0.00189*$B$5*$B$2*10^(($B$3*AA$56)/(AA$56+$B$4))/(Ventilation!$B$2-$B$2*10^(($B$3*AA$56)/(AA$56+$B$4)))*$D58/100)+2.5*$B$5*$B$2*10^(($B$3*AA$56)/(AA$56+$B$4))/(Ventilation!$B$2-$B$2*10^(($B$3*AA$56)/(AA$56+$B$4)))*$D58/100</f>
        <v>42.72420489255482</v>
      </c>
      <c r="AB58" s="7">
        <f>AB$56*(1.01+0.00189*$B$5*$B$2*10^(($B$3*AB$56)/(AB$56+$B$4))/(Ventilation!$B$2-$B$2*10^(($B$3*AB$56)/(AB$56+$B$4)))*$D58/100)+2.5*$B$5*$B$2*10^(($B$3*AB$56)/(AB$56+$B$4))/(Ventilation!$B$2-$B$2*10^(($B$3*AB$56)/(AB$56+$B$4)))*$D58/100</f>
        <v>44.058714910544005</v>
      </c>
      <c r="AC58" s="7">
        <f>AC$56*(1.01+0.00189*$B$5*$B$2*10^(($B$3*AC$56)/(AC$56+$B$4))/(Ventilation!$B$2-$B$2*10^(($B$3*AC$56)/(AC$56+$B$4)))*$D58/100)+2.5*$B$5*$B$2*10^(($B$3*AC$56)/(AC$56+$B$4))/(Ventilation!$B$2-$B$2*10^(($B$3*AC$56)/(AC$56+$B$4)))*$D58/100</f>
        <v>45.411726620662115</v>
      </c>
      <c r="AD58" s="7">
        <f>AD$56*(1.01+0.00189*$B$5*$B$2*10^(($B$3*AD$56)/(AD$56+$B$4))/(Ventilation!$B$2-$B$2*10^(($B$3*AD$56)/(AD$56+$B$4)))*$D58/100)+2.5*$B$5*$B$2*10^(($B$3*AD$56)/(AD$56+$B$4))/(Ventilation!$B$2-$B$2*10^(($B$3*AD$56)/(AD$56+$B$4)))*$D58/100</f>
        <v>46.78430807790029</v>
      </c>
    </row>
    <row r="59" spans="4:30" ht="12.75">
      <c r="D59" s="4">
        <v>10</v>
      </c>
      <c r="E59" s="7">
        <f>E$56*(1.01+0.00189*$B$5*$B$2*10^(($B$3*E$56)/(E$56+$B$4))/(Ventilation!$B$2-$B$2*10^(($B$3*E$56)/(E$56+$B$4)))*$D59/100)+2.5*$B$5*$B$2*10^(($B$3*E$56)/(E$56+$B$4))/(Ventilation!$B$2-$B$2*10^(($B$3*E$56)/(E$56+$B$4)))*$D59/100</f>
        <v>17.87818177385924</v>
      </c>
      <c r="F59" s="7">
        <f>F$56*(1.01+0.00189*$B$5*$B$2*10^(($B$3*F$56)/(F$56+$B$4))/(Ventilation!$B$2-$B$2*10^(($B$3*F$56)/(F$56+$B$4)))*$D59/100)+2.5*$B$5*$B$2*10^(($B$3*F$56)/(F$56+$B$4))/(Ventilation!$B$2-$B$2*10^(($B$3*F$56)/(F$56+$B$4)))*$D59/100</f>
        <v>19.07428692076064</v>
      </c>
      <c r="G59" s="7">
        <f>G$56*(1.01+0.00189*$B$5*$B$2*10^(($B$3*G$56)/(G$56+$B$4))/(Ventilation!$B$2-$B$2*10^(($B$3*G$56)/(G$56+$B$4)))*$D59/100)+2.5*$B$5*$B$2*10^(($B$3*G$56)/(G$56+$B$4))/(Ventilation!$B$2-$B$2*10^(($B$3*G$56)/(G$56+$B$4)))*$D59/100</f>
        <v>20.281748245890483</v>
      </c>
      <c r="H59" s="7">
        <f>H$56*(1.01+0.00189*$B$5*$B$2*10^(($B$3*H$56)/(H$56+$B$4))/(Ventilation!$B$2-$B$2*10^(($B$3*H$56)/(H$56+$B$4)))*$D59/100)+2.5*$B$5*$B$2*10^(($B$3*H$56)/(H$56+$B$4))/(Ventilation!$B$2-$B$2*10^(($B$3*H$56)/(H$56+$B$4)))*$D59/100</f>
        <v>21.50119027339465</v>
      </c>
      <c r="I59" s="7">
        <f>I$56*(1.01+0.00189*$B$5*$B$2*10^(($B$3*I$56)/(I$56+$B$4))/(Ventilation!$B$2-$B$2*10^(($B$3*I$56)/(I$56+$B$4)))*$D59/100)+2.5*$B$5*$B$2*10^(($B$3*I$56)/(I$56+$B$4))/(Ventilation!$B$2-$B$2*10^(($B$3*I$56)/(I$56+$B$4)))*$D59/100</f>
        <v>22.73327014213521</v>
      </c>
      <c r="J59" s="7">
        <f>J$56*(1.01+0.00189*$B$5*$B$2*10^(($B$3*J$56)/(J$56+$B$4))/(Ventilation!$B$2-$B$2*10^(($B$3*J$56)/(J$56+$B$4)))*$D59/100)+2.5*$B$5*$B$2*10^(($B$3*J$56)/(J$56+$B$4))/(Ventilation!$B$2-$B$2*10^(($B$3*J$56)/(J$56+$B$4)))*$D59/100</f>
        <v>23.97867947387289</v>
      </c>
      <c r="K59" s="7">
        <f>K$56*(1.01+0.00189*$B$5*$B$2*10^(($B$3*K$56)/(K$56+$B$4))/(Ventilation!$B$2-$B$2*10^(($B$3*K$56)/(K$56+$B$4)))*$D59/100)+2.5*$B$5*$B$2*10^(($B$3*K$56)/(K$56+$B$4))/(Ventilation!$B$2-$B$2*10^(($B$3*K$56)/(K$56+$B$4)))*$D59/100</f>
        <v>25.238146379975507</v>
      </c>
      <c r="L59" s="7">
        <f>L$56*(1.01+0.00189*$B$5*$B$2*10^(($B$3*L$56)/(L$56+$B$4))/(Ventilation!$B$2-$B$2*10^(($B$3*L$56)/(L$56+$B$4)))*$D59/100)+2.5*$B$5*$B$2*10^(($B$3*L$56)/(L$56+$B$4))/(Ventilation!$B$2-$B$2*10^(($B$3*L$56)/(L$56+$B$4)))*$D59/100</f>
        <v>26.512437619661466</v>
      </c>
      <c r="M59" s="7">
        <f>M$56*(1.01+0.00189*$B$5*$B$2*10^(($B$3*M$56)/(M$56+$B$4))/(Ventilation!$B$2-$B$2*10^(($B$3*M$56)/(M$56+$B$4)))*$D59/100)+2.5*$B$5*$B$2*10^(($B$3*M$56)/(M$56+$B$4))/(Ventilation!$B$2-$B$2*10^(($B$3*M$56)/(M$56+$B$4)))*$D59/100</f>
        <v>27.802360924174486</v>
      </c>
      <c r="N59" s="7">
        <f>N$56*(1.01+0.00189*$B$5*$B$2*10^(($B$3*N$56)/(N$56+$B$4))/(Ventilation!$B$2-$B$2*10^(($B$3*N$56)/(N$56+$B$4)))*$D59/100)+2.5*$B$5*$B$2*10^(($B$3*N$56)/(N$56+$B$4))/(Ventilation!$B$2-$B$2*10^(($B$3*N$56)/(N$56+$B$4)))*$D59/100</f>
        <v>29.108767502837825</v>
      </c>
      <c r="O59" s="7">
        <f>O$56*(1.01+0.00189*$B$5*$B$2*10^(($B$3*O$56)/(O$56+$B$4))/(Ventilation!$B$2-$B$2*10^(($B$3*O$56)/(O$56+$B$4)))*$D59/100)+2.5*$B$5*$B$2*10^(($B$3*O$56)/(O$56+$B$4))/(Ventilation!$B$2-$B$2*10^(($B$3*O$56)/(O$56+$B$4)))*$D59/100</f>
        <v>30.43255474867524</v>
      </c>
      <c r="P59" s="7">
        <f>P$56*(1.01+0.00189*$B$5*$B$2*10^(($B$3*P$56)/(P$56+$B$4))/(Ventilation!$B$2-$B$2*10^(($B$3*P$56)/(P$56+$B$4)))*$D59/100)+2.5*$B$5*$B$2*10^(($B$3*P$56)/(P$56+$B$4))/(Ventilation!$B$2-$B$2*10^(($B$3*P$56)/(P$56+$B$4)))*$D59/100</f>
        <v>31.7746691632367</v>
      </c>
      <c r="Q59" s="7">
        <f>Q$56*(1.01+0.00189*$B$5*$B$2*10^(($B$3*Q$56)/(Q$56+$B$4))/(Ventilation!$B$2-$B$2*10^(($B$3*Q$56)/(Q$56+$B$4)))*$D59/100)+2.5*$B$5*$B$2*10^(($B$3*Q$56)/(Q$56+$B$4))/(Ventilation!$B$2-$B$2*10^(($B$3*Q$56)/(Q$56+$B$4)))*$D59/100</f>
        <v>33.136109522459925</v>
      </c>
      <c r="R59" s="7">
        <f>R$56*(1.01+0.00189*$B$5*$B$2*10^(($B$3*R$56)/(R$56+$B$4))/(Ventilation!$B$2-$B$2*10^(($B$3*R$56)/(R$56+$B$4)))*$D59/100)+2.5*$B$5*$B$2*10^(($B$3*R$56)/(R$56+$B$4))/(Ventilation!$B$2-$B$2*10^(($B$3*R$56)/(R$56+$B$4)))*$D59/100</f>
        <v>34.5179303078665</v>
      </c>
      <c r="S59" s="7">
        <f>S$56*(1.01+0.00189*$B$5*$B$2*10^(($B$3*S$56)/(S$56+$B$4))/(Ventilation!$B$2-$B$2*10^(($B$3*S$56)/(S$56+$B$4)))*$D59/100)+2.5*$B$5*$B$2*10^(($B$3*S$56)/(S$56+$B$4))/(Ventilation!$B$2-$B$2*10^(($B$3*S$56)/(S$56+$B$4)))*$D59/100</f>
        <v>35.921245430174686</v>
      </c>
      <c r="T59" s="7">
        <f>T$56*(1.01+0.00189*$B$5*$B$2*10^(($B$3*T$56)/(T$56+$B$4))/(Ventilation!$B$2-$B$2*10^(($B$3*T$56)/(T$56+$B$4)))*$D59/100)+2.5*$B$5*$B$2*10^(($B$3*T$56)/(T$56+$B$4))/(Ventilation!$B$2-$B$2*10^(($B$3*T$56)/(T$56+$B$4)))*$D59/100</f>
        <v>37.34723227555372</v>
      </c>
      <c r="U59" s="7">
        <f>U$56*(1.01+0.00189*$B$5*$B$2*10^(($B$3*U$56)/(U$56+$B$4))/(Ventilation!$B$2-$B$2*10^(($B$3*U$56)/(U$56+$B$4)))*$D59/100)+2.5*$B$5*$B$2*10^(($B$3*U$56)/(U$56+$B$4))/(Ventilation!$B$2-$B$2*10^(($B$3*U$56)/(U$56+$B$4)))*$D59/100</f>
        <v>38.797136108301295</v>
      </c>
      <c r="V59" s="7">
        <f>V$56*(1.01+0.00189*$B$5*$B$2*10^(($B$3*V$56)/(V$56+$B$4))/(Ventilation!$B$2-$B$2*10^(($B$3*V$56)/(V$56+$B$4)))*$D59/100)+2.5*$B$5*$B$2*10^(($B$3*V$56)/(V$56+$B$4))/(Ventilation!$B$2-$B$2*10^(($B$3*V$56)/(V$56+$B$4)))*$D59/100</f>
        <v>40.272274867756074</v>
      </c>
      <c r="W59" s="7">
        <f>W$56*(1.01+0.00189*$B$5*$B$2*10^(($B$3*W$56)/(W$56+$B$4))/(Ventilation!$B$2-$B$2*10^(($B$3*W$56)/(W$56+$B$4)))*$D59/100)+2.5*$B$5*$B$2*10^(($B$3*W$56)/(W$56+$B$4))/(Ventilation!$B$2-$B$2*10^(($B$3*W$56)/(W$56+$B$4)))*$D59/100</f>
        <v>41.77404440183564</v>
      </c>
      <c r="X59" s="7">
        <f>X$56*(1.01+0.00189*$B$5*$B$2*10^(($B$3*X$56)/(X$56+$B$4))/(Ventilation!$B$2-$B$2*10^(($B$3*X$56)/(X$56+$B$4)))*$D59/100)+2.5*$B$5*$B$2*10^(($B$3*X$56)/(X$56+$B$4))/(Ventilation!$B$2-$B$2*10^(($B$3*X$56)/(X$56+$B$4)))*$D59/100</f>
        <v>43.303924184797</v>
      </c>
      <c r="Y59" s="7">
        <f>Y$56*(1.01+0.00189*$B$5*$B$2*10^(($B$3*Y$56)/(Y$56+$B$4))/(Ventilation!$B$2-$B$2*10^(($B$3*Y$56)/(Y$56+$B$4)))*$D59/100)+2.5*$B$5*$B$2*10^(($B$3*Y$56)/(Y$56+$B$4))/(Ventilation!$B$2-$B$2*10^(($B$3*Y$56)/(Y$56+$B$4)))*$D59/100</f>
        <v>44.86348357275491</v>
      </c>
      <c r="Z59" s="7">
        <f>Z$56*(1.01+0.00189*$B$5*$B$2*10^(($B$3*Z$56)/(Z$56+$B$4))/(Ventilation!$B$2-$B$2*10^(($B$3*Z$56)/(Z$56+$B$4)))*$D59/100)+2.5*$B$5*$B$2*10^(($B$3*Z$56)/(Z$56+$B$4))/(Ventilation!$B$2-$B$2*10^(($B$3*Z$56)/(Z$56+$B$4)))*$D59/100</f>
        <v>46.454388657273526</v>
      </c>
      <c r="AA59" s="7">
        <f>AA$56*(1.01+0.00189*$B$5*$B$2*10^(($B$3*AA$56)/(AA$56+$B$4))/(Ventilation!$B$2-$B$2*10^(($B$3*AA$56)/(AA$56+$B$4)))*$D59/100)+2.5*$B$5*$B$2*10^(($B$3*AA$56)/(AA$56+$B$4))/(Ventilation!$B$2-$B$2*10^(($B$3*AA$56)/(AA$56+$B$4)))*$D59/100</f>
        <v>48.078409785109635</v>
      </c>
      <c r="AB59" s="7">
        <f>AB$56*(1.01+0.00189*$B$5*$B$2*10^(($B$3*AB$56)/(AB$56+$B$4))/(Ventilation!$B$2-$B$2*10^(($B$3*AB$56)/(AB$56+$B$4)))*$D59/100)+2.5*$B$5*$B$2*10^(($B$3*AB$56)/(AB$56+$B$4))/(Ventilation!$B$2-$B$2*10^(($B$3*AB$56)/(AB$56+$B$4)))*$D59/100</f>
        <v>49.737429821088014</v>
      </c>
      <c r="AC59" s="7">
        <f>AC$56*(1.01+0.00189*$B$5*$B$2*10^(($B$3*AC$56)/(AC$56+$B$4))/(Ventilation!$B$2-$B$2*10^(($B$3*AC$56)/(AC$56+$B$4)))*$D59/100)+2.5*$B$5*$B$2*10^(($B$3*AC$56)/(AC$56+$B$4))/(Ventilation!$B$2-$B$2*10^(($B$3*AC$56)/(AC$56+$B$4)))*$D59/100</f>
        <v>51.43345324132422</v>
      </c>
      <c r="AD59" s="7">
        <f>AD$56*(1.01+0.00189*$B$5*$B$2*10^(($B$3*AD$56)/(AD$56+$B$4))/(Ventilation!$B$2-$B$2*10^(($B$3*AD$56)/(AD$56+$B$4)))*$D59/100)+2.5*$B$5*$B$2*10^(($B$3*AD$56)/(AD$56+$B$4))/(Ventilation!$B$2-$B$2*10^(($B$3*AD$56)/(AD$56+$B$4)))*$D59/100</f>
        <v>53.16861615580058</v>
      </c>
    </row>
    <row r="60" spans="4:30" ht="12.75">
      <c r="D60" s="4">
        <v>15</v>
      </c>
      <c r="E60" s="7">
        <f>E$56*(1.01+0.00189*$B$5*$B$2*10^(($B$3*E$56)/(E$56+$B$4))/(Ventilation!$B$2-$B$2*10^(($B$3*E$56)/(E$56+$B$4)))*$D60/100)+2.5*$B$5*$B$2*10^(($B$3*E$56)/(E$56+$B$4))/(Ventilation!$B$2-$B$2*10^(($B$3*E$56)/(E$56+$B$4)))*$D60/100</f>
        <v>19.242272660788863</v>
      </c>
      <c r="F60" s="7">
        <f>F$56*(1.01+0.00189*$B$5*$B$2*10^(($B$3*F$56)/(F$56+$B$4))/(Ventilation!$B$2-$B$2*10^(($B$3*F$56)/(F$56+$B$4)))*$D60/100)+2.5*$B$5*$B$2*10^(($B$3*F$56)/(F$56+$B$4))/(Ventilation!$B$2-$B$2*10^(($B$3*F$56)/(F$56+$B$4)))*$D60/100</f>
        <v>20.531430381140957</v>
      </c>
      <c r="G60" s="7">
        <f>G$56*(1.01+0.00189*$B$5*$B$2*10^(($B$3*G$56)/(G$56+$B$4))/(Ventilation!$B$2-$B$2*10^(($B$3*G$56)/(G$56+$B$4)))*$D60/100)+2.5*$B$5*$B$2*10^(($B$3*G$56)/(G$56+$B$4))/(Ventilation!$B$2-$B$2*10^(($B$3*G$56)/(G$56+$B$4)))*$D60/100</f>
        <v>21.83762236883573</v>
      </c>
      <c r="H60" s="7">
        <f>H$56*(1.01+0.00189*$B$5*$B$2*10^(($B$3*H$56)/(H$56+$B$4))/(Ventilation!$B$2-$B$2*10^(($B$3*H$56)/(H$56+$B$4)))*$D60/100)+2.5*$B$5*$B$2*10^(($B$3*H$56)/(H$56+$B$4))/(Ventilation!$B$2-$B$2*10^(($B$3*H$56)/(H$56+$B$4)))*$D60/100</f>
        <v>23.161785410091973</v>
      </c>
      <c r="I60" s="7">
        <f>I$56*(1.01+0.00189*$B$5*$B$2*10^(($B$3*I$56)/(I$56+$B$4))/(Ventilation!$B$2-$B$2*10^(($B$3*I$56)/(I$56+$B$4)))*$D60/100)+2.5*$B$5*$B$2*10^(($B$3*I$56)/(I$56+$B$4))/(Ventilation!$B$2-$B$2*10^(($B$3*I$56)/(I$56+$B$4)))*$D60/100</f>
        <v>24.50490521320282</v>
      </c>
      <c r="J60" s="7">
        <f>J$56*(1.01+0.00189*$B$5*$B$2*10^(($B$3*J$56)/(J$56+$B$4))/(Ventilation!$B$2-$B$2*10^(($B$3*J$56)/(J$56+$B$4)))*$D60/100)+2.5*$B$5*$B$2*10^(($B$3*J$56)/(J$56+$B$4))/(Ventilation!$B$2-$B$2*10^(($B$3*J$56)/(J$56+$B$4)))*$D60/100</f>
        <v>25.868019210809337</v>
      </c>
      <c r="K60" s="7">
        <f>K$56*(1.01+0.00189*$B$5*$B$2*10^(($B$3*K$56)/(K$56+$B$4))/(Ventilation!$B$2-$B$2*10^(($B$3*K$56)/(K$56+$B$4)))*$D60/100)+2.5*$B$5*$B$2*10^(($B$3*K$56)/(K$56+$B$4))/(Ventilation!$B$2-$B$2*10^(($B$3*K$56)/(K$56+$B$4)))*$D60/100</f>
        <v>27.252219569963263</v>
      </c>
      <c r="L60" s="7">
        <f>L$56*(1.01+0.00189*$B$5*$B$2*10^(($B$3*L$56)/(L$56+$B$4))/(Ventilation!$B$2-$B$2*10^(($B$3*L$56)/(L$56+$B$4)))*$D60/100)+2.5*$B$5*$B$2*10^(($B$3*L$56)/(L$56+$B$4))/(Ventilation!$B$2-$B$2*10^(($B$3*L$56)/(L$56+$B$4)))*$D60/100</f>
        <v>28.6586564294922</v>
      </c>
      <c r="M60" s="7">
        <f>M$56*(1.01+0.00189*$B$5*$B$2*10^(($B$3*M$56)/(M$56+$B$4))/(Ventilation!$B$2-$B$2*10^(($B$3*M$56)/(M$56+$B$4)))*$D60/100)+2.5*$B$5*$B$2*10^(($B$3*M$56)/(M$56+$B$4))/(Ventilation!$B$2-$B$2*10^(($B$3*M$56)/(M$56+$B$4)))*$D60/100</f>
        <v>30.08854138626173</v>
      </c>
      <c r="N60" s="7">
        <f>N$56*(1.01+0.00189*$B$5*$B$2*10^(($B$3*N$56)/(N$56+$B$4))/(Ventilation!$B$2-$B$2*10^(($B$3*N$56)/(N$56+$B$4)))*$D60/100)+2.5*$B$5*$B$2*10^(($B$3*N$56)/(N$56+$B$4))/(Ventilation!$B$2-$B$2*10^(($B$3*N$56)/(N$56+$B$4)))*$D60/100</f>
        <v>31.54315125425675</v>
      </c>
      <c r="O60" s="7">
        <f>O$56*(1.01+0.00189*$B$5*$B$2*10^(($B$3*O$56)/(O$56+$B$4))/(Ventilation!$B$2-$B$2*10^(($B$3*O$56)/(O$56+$B$4)))*$D60/100)+2.5*$B$5*$B$2*10^(($B$3*O$56)/(O$56+$B$4))/(Ventilation!$B$2-$B$2*10^(($B$3*O$56)/(O$56+$B$4)))*$D60/100</f>
        <v>33.02383212301286</v>
      </c>
      <c r="P60" s="7">
        <f>P$56*(1.01+0.00189*$B$5*$B$2*10^(($B$3*P$56)/(P$56+$B$4))/(Ventilation!$B$2-$B$2*10^(($B$3*P$56)/(P$56+$B$4)))*$D60/100)+2.5*$B$5*$B$2*10^(($B$3*P$56)/(P$56+$B$4))/(Ventilation!$B$2-$B$2*10^(($B$3*P$56)/(P$56+$B$4)))*$D60/100</f>
        <v>34.53200374485506</v>
      </c>
      <c r="Q60" s="7">
        <f>Q$56*(1.01+0.00189*$B$5*$B$2*10^(($B$3*Q$56)/(Q$56+$B$4))/(Ventilation!$B$2-$B$2*10^(($B$3*Q$56)/(Q$56+$B$4)))*$D60/100)+2.5*$B$5*$B$2*10^(($B$3*Q$56)/(Q$56+$B$4))/(Ventilation!$B$2-$B$2*10^(($B$3*Q$56)/(Q$56+$B$4)))*$D60/100</f>
        <v>36.06916428368989</v>
      </c>
      <c r="R60" s="7">
        <f>R$56*(1.01+0.00189*$B$5*$B$2*10^(($B$3*R$56)/(R$56+$B$4))/(Ventilation!$B$2-$B$2*10^(($B$3*R$56)/(R$56+$B$4)))*$D60/100)+2.5*$B$5*$B$2*10^(($B$3*R$56)/(R$56+$B$4))/(Ventilation!$B$2-$B$2*10^(($B$3*R$56)/(R$56+$B$4)))*$D60/100</f>
        <v>37.63689546179976</v>
      </c>
      <c r="S60" s="7">
        <f>S$56*(1.01+0.00189*$B$5*$B$2*10^(($B$3*S$56)/(S$56+$B$4))/(Ventilation!$B$2-$B$2*10^(($B$3*S$56)/(S$56+$B$4)))*$D60/100)+2.5*$B$5*$B$2*10^(($B$3*S$56)/(S$56+$B$4))/(Ventilation!$B$2-$B$2*10^(($B$3*S$56)/(S$56+$B$4)))*$D60/100</f>
        <v>39.23686814526203</v>
      </c>
      <c r="T60" s="7">
        <f>T$56*(1.01+0.00189*$B$5*$B$2*10^(($B$3*T$56)/(T$56+$B$4))/(Ventilation!$B$2-$B$2*10^(($B$3*T$56)/(T$56+$B$4)))*$D60/100)+2.5*$B$5*$B$2*10^(($B$3*T$56)/(T$56+$B$4))/(Ventilation!$B$2-$B$2*10^(($B$3*T$56)/(T$56+$B$4)))*$D60/100</f>
        <v>40.87084841333059</v>
      </c>
      <c r="U60" s="7">
        <f>U$56*(1.01+0.00189*$B$5*$B$2*10^(($B$3*U$56)/(U$56+$B$4))/(Ventilation!$B$2-$B$2*10^(($B$3*U$56)/(U$56+$B$4)))*$D60/100)+2.5*$B$5*$B$2*10^(($B$3*U$56)/(U$56+$B$4))/(Ventilation!$B$2-$B$2*10^(($B$3*U$56)/(U$56+$B$4)))*$D60/100</f>
        <v>42.54070416245193</v>
      </c>
      <c r="V60" s="7">
        <f>V$56*(1.01+0.00189*$B$5*$B$2*10^(($B$3*V$56)/(V$56+$B$4))/(Ventilation!$B$2-$B$2*10^(($B$3*V$56)/(V$56+$B$4)))*$D60/100)+2.5*$B$5*$B$2*10^(($B$3*V$56)/(V$56+$B$4))/(Ventilation!$B$2-$B$2*10^(($B$3*V$56)/(V$56+$B$4)))*$D60/100</f>
        <v>44.24841230163411</v>
      </c>
      <c r="W60" s="7">
        <f>W$56*(1.01+0.00189*$B$5*$B$2*10^(($B$3*W$56)/(W$56+$B$4))/(Ventilation!$B$2-$B$2*10^(($B$3*W$56)/(W$56+$B$4)))*$D60/100)+2.5*$B$5*$B$2*10^(($B$3*W$56)/(W$56+$B$4))/(Ventilation!$B$2-$B$2*10^(($B$3*W$56)/(W$56+$B$4)))*$D60/100</f>
        <v>45.99606660275346</v>
      </c>
      <c r="X60" s="7">
        <f>X$56*(1.01+0.00189*$B$5*$B$2*10^(($B$3*X$56)/(X$56+$B$4))/(Ventilation!$B$2-$B$2*10^(($B$3*X$56)/(X$56+$B$4)))*$D60/100)+2.5*$B$5*$B$2*10^(($B$3*X$56)/(X$56+$B$4))/(Ventilation!$B$2-$B$2*10^(($B$3*X$56)/(X$56+$B$4)))*$D60/100</f>
        <v>47.7858862771955</v>
      </c>
      <c r="Y60" s="7">
        <f>Y$56*(1.01+0.00189*$B$5*$B$2*10^(($B$3*Y$56)/(Y$56+$B$4))/(Ventilation!$B$2-$B$2*10^(($B$3*Y$56)/(Y$56+$B$4)))*$D60/100)+2.5*$B$5*$B$2*10^(($B$3*Y$56)/(Y$56+$B$4))/(Ventilation!$B$2-$B$2*10^(($B$3*Y$56)/(Y$56+$B$4)))*$D60/100</f>
        <v>49.620225359132355</v>
      </c>
      <c r="Z60" s="7">
        <f>Z$56*(1.01+0.00189*$B$5*$B$2*10^(($B$3*Z$56)/(Z$56+$B$4))/(Ventilation!$B$2-$B$2*10^(($B$3*Z$56)/(Z$56+$B$4)))*$D60/100)+2.5*$B$5*$B$2*10^(($B$3*Z$56)/(Z$56+$B$4))/(Ventilation!$B$2-$B$2*10^(($B$3*Z$56)/(Z$56+$B$4)))*$D60/100</f>
        <v>51.50158298591028</v>
      </c>
      <c r="AA60" s="7">
        <f>AA$56*(1.01+0.00189*$B$5*$B$2*10^(($B$3*AA$56)/(AA$56+$B$4))/(Ventilation!$B$2-$B$2*10^(($B$3*AA$56)/(AA$56+$B$4)))*$D60/100)+2.5*$B$5*$B$2*10^(($B$3*AA$56)/(AA$56+$B$4))/(Ventilation!$B$2-$B$2*10^(($B$3*AA$56)/(AA$56+$B$4)))*$D60/100</f>
        <v>53.43261467766445</v>
      </c>
      <c r="AB60" s="7">
        <f>AB$56*(1.01+0.00189*$B$5*$B$2*10^(($B$3*AB$56)/(AB$56+$B$4))/(Ventilation!$B$2-$B$2*10^(($B$3*AB$56)/(AB$56+$B$4)))*$D60/100)+2.5*$B$5*$B$2*10^(($B$3*AB$56)/(AB$56+$B$4))/(Ventilation!$B$2-$B$2*10^(($B$3*AB$56)/(AB$56+$B$4)))*$D60/100</f>
        <v>55.416144731632016</v>
      </c>
      <c r="AC60" s="7">
        <f>AC$56*(1.01+0.00189*$B$5*$B$2*10^(($B$3*AC$56)/(AC$56+$B$4))/(Ventilation!$B$2-$B$2*10^(($B$3*AC$56)/(AC$56+$B$4)))*$D60/100)+2.5*$B$5*$B$2*10^(($B$3*AC$56)/(AC$56+$B$4))/(Ventilation!$B$2-$B$2*10^(($B$3*AC$56)/(AC$56+$B$4)))*$D60/100</f>
        <v>57.45517986198634</v>
      </c>
      <c r="AD60" s="7">
        <f>AD$56*(1.01+0.00189*$B$5*$B$2*10^(($B$3*AD$56)/(AD$56+$B$4))/(Ventilation!$B$2-$B$2*10^(($B$3*AD$56)/(AD$56+$B$4)))*$D60/100)+2.5*$B$5*$B$2*10^(($B$3*AD$56)/(AD$56+$B$4))/(Ventilation!$B$2-$B$2*10^(($B$3*AD$56)/(AD$56+$B$4)))*$D60/100</f>
        <v>59.552924233700864</v>
      </c>
    </row>
    <row r="61" spans="4:30" ht="12.75">
      <c r="D61" s="4">
        <v>20</v>
      </c>
      <c r="E61" s="7">
        <f>E$56*(1.01+0.00189*$B$5*$B$2*10^(($B$3*E$56)/(E$56+$B$4))/(Ventilation!$B$2-$B$2*10^(($B$3*E$56)/(E$56+$B$4)))*$D61/100)+2.5*$B$5*$B$2*10^(($B$3*E$56)/(E$56+$B$4))/(Ventilation!$B$2-$B$2*10^(($B$3*E$56)/(E$56+$B$4)))*$D61/100</f>
        <v>20.60636354771848</v>
      </c>
      <c r="F61" s="7">
        <f>F$56*(1.01+0.00189*$B$5*$B$2*10^(($B$3*F$56)/(F$56+$B$4))/(Ventilation!$B$2-$B$2*10^(($B$3*F$56)/(F$56+$B$4)))*$D61/100)+2.5*$B$5*$B$2*10^(($B$3*F$56)/(F$56+$B$4))/(Ventilation!$B$2-$B$2*10^(($B$3*F$56)/(F$56+$B$4)))*$D61/100</f>
        <v>21.988573841521276</v>
      </c>
      <c r="G61" s="7">
        <f>G$56*(1.01+0.00189*$B$5*$B$2*10^(($B$3*G$56)/(G$56+$B$4))/(Ventilation!$B$2-$B$2*10^(($B$3*G$56)/(G$56+$B$4)))*$D61/100)+2.5*$B$5*$B$2*10^(($B$3*G$56)/(G$56+$B$4))/(Ventilation!$B$2-$B$2*10^(($B$3*G$56)/(G$56+$B$4)))*$D61/100</f>
        <v>23.393496491780972</v>
      </c>
      <c r="H61" s="7">
        <f>H$56*(1.01+0.00189*$B$5*$B$2*10^(($B$3*H$56)/(H$56+$B$4))/(Ventilation!$B$2-$B$2*10^(($B$3*H$56)/(H$56+$B$4)))*$D61/100)+2.5*$B$5*$B$2*10^(($B$3*H$56)/(H$56+$B$4))/(Ventilation!$B$2-$B$2*10^(($B$3*H$56)/(H$56+$B$4)))*$D61/100</f>
        <v>24.82238054678929</v>
      </c>
      <c r="I61" s="7">
        <f>I$56*(1.01+0.00189*$B$5*$B$2*10^(($B$3*I$56)/(I$56+$B$4))/(Ventilation!$B$2-$B$2*10^(($B$3*I$56)/(I$56+$B$4)))*$D61/100)+2.5*$B$5*$B$2*10^(($B$3*I$56)/(I$56+$B$4))/(Ventilation!$B$2-$B$2*10^(($B$3*I$56)/(I$56+$B$4)))*$D61/100</f>
        <v>26.27654028427043</v>
      </c>
      <c r="J61" s="7">
        <f>J$56*(1.01+0.00189*$B$5*$B$2*10^(($B$3*J$56)/(J$56+$B$4))/(Ventilation!$B$2-$B$2*10^(($B$3*J$56)/(J$56+$B$4)))*$D61/100)+2.5*$B$5*$B$2*10^(($B$3*J$56)/(J$56+$B$4))/(Ventilation!$B$2-$B$2*10^(($B$3*J$56)/(J$56+$B$4)))*$D61/100</f>
        <v>27.757358947745782</v>
      </c>
      <c r="K61" s="7">
        <f>K$56*(1.01+0.00189*$B$5*$B$2*10^(($B$3*K$56)/(K$56+$B$4))/(Ventilation!$B$2-$B$2*10^(($B$3*K$56)/(K$56+$B$4)))*$D61/100)+2.5*$B$5*$B$2*10^(($B$3*K$56)/(K$56+$B$4))/(Ventilation!$B$2-$B$2*10^(($B$3*K$56)/(K$56+$B$4)))*$D61/100</f>
        <v>29.266292759951014</v>
      </c>
      <c r="L61" s="7">
        <f>L$56*(1.01+0.00189*$B$5*$B$2*10^(($B$3*L$56)/(L$56+$B$4))/(Ventilation!$B$2-$B$2*10^(($B$3*L$56)/(L$56+$B$4)))*$D61/100)+2.5*$B$5*$B$2*10^(($B$3*L$56)/(L$56+$B$4))/(Ventilation!$B$2-$B$2*10^(($B$3*L$56)/(L$56+$B$4)))*$D61/100</f>
        <v>30.804875239322932</v>
      </c>
      <c r="M61" s="7">
        <f>M$56*(1.01+0.00189*$B$5*$B$2*10^(($B$3*M$56)/(M$56+$B$4))/(Ventilation!$B$2-$B$2*10^(($B$3*M$56)/(M$56+$B$4)))*$D61/100)+2.5*$B$5*$B$2*10^(($B$3*M$56)/(M$56+$B$4))/(Ventilation!$B$2-$B$2*10^(($B$3*M$56)/(M$56+$B$4)))*$D61/100</f>
        <v>32.37472184834897</v>
      </c>
      <c r="N61" s="7">
        <f>N$56*(1.01+0.00189*$B$5*$B$2*10^(($B$3*N$56)/(N$56+$B$4))/(Ventilation!$B$2-$B$2*10^(($B$3*N$56)/(N$56+$B$4)))*$D61/100)+2.5*$B$5*$B$2*10^(($B$3*N$56)/(N$56+$B$4))/(Ventilation!$B$2-$B$2*10^(($B$3*N$56)/(N$56+$B$4)))*$D61/100</f>
        <v>33.97753500567566</v>
      </c>
      <c r="O61" s="7">
        <f>O$56*(1.01+0.00189*$B$5*$B$2*10^(($B$3*O$56)/(O$56+$B$4))/(Ventilation!$B$2-$B$2*10^(($B$3*O$56)/(O$56+$B$4)))*$D61/100)+2.5*$B$5*$B$2*10^(($B$3*O$56)/(O$56+$B$4))/(Ventilation!$B$2-$B$2*10^(($B$3*O$56)/(O$56+$B$4)))*$D61/100</f>
        <v>35.61510949735048</v>
      </c>
      <c r="P61" s="7">
        <f>P$56*(1.01+0.00189*$B$5*$B$2*10^(($B$3*P$56)/(P$56+$B$4))/(Ventilation!$B$2-$B$2*10^(($B$3*P$56)/(P$56+$B$4)))*$D61/100)+2.5*$B$5*$B$2*10^(($B$3*P$56)/(P$56+$B$4))/(Ventilation!$B$2-$B$2*10^(($B$3*P$56)/(P$56+$B$4)))*$D61/100</f>
        <v>37.289338326473406</v>
      </c>
      <c r="Q61" s="7">
        <f>Q$56*(1.01+0.00189*$B$5*$B$2*10^(($B$3*Q$56)/(Q$56+$B$4))/(Ventilation!$B$2-$B$2*10^(($B$3*Q$56)/(Q$56+$B$4)))*$D61/100)+2.5*$B$5*$B$2*10^(($B$3*Q$56)/(Q$56+$B$4))/(Ventilation!$B$2-$B$2*10^(($B$3*Q$56)/(Q$56+$B$4)))*$D61/100</f>
        <v>39.00221904491985</v>
      </c>
      <c r="R61" s="7">
        <f>R$56*(1.01+0.00189*$B$5*$B$2*10^(($B$3*R$56)/(R$56+$B$4))/(Ventilation!$B$2-$B$2*10^(($B$3*R$56)/(R$56+$B$4)))*$D61/100)+2.5*$B$5*$B$2*10^(($B$3*R$56)/(R$56+$B$4))/(Ventilation!$B$2-$B$2*10^(($B$3*R$56)/(R$56+$B$4)))*$D61/100</f>
        <v>40.755860615733006</v>
      </c>
      <c r="S61" s="7">
        <f>S$56*(1.01+0.00189*$B$5*$B$2*10^(($B$3*S$56)/(S$56+$B$4))/(Ventilation!$B$2-$B$2*10^(($B$3*S$56)/(S$56+$B$4)))*$D61/100)+2.5*$B$5*$B$2*10^(($B$3*S$56)/(S$56+$B$4))/(Ventilation!$B$2-$B$2*10^(($B$3*S$56)/(S$56+$B$4)))*$D61/100</f>
        <v>42.552490860349366</v>
      </c>
      <c r="T61" s="7">
        <f>T$56*(1.01+0.00189*$B$5*$B$2*10^(($B$3*T$56)/(T$56+$B$4))/(Ventilation!$B$2-$B$2*10^(($B$3*T$56)/(T$56+$B$4)))*$D61/100)+2.5*$B$5*$B$2*10^(($B$3*T$56)/(T$56+$B$4))/(Ventilation!$B$2-$B$2*10^(($B$3*T$56)/(T$56+$B$4)))*$D61/100</f>
        <v>44.394464551107454</v>
      </c>
      <c r="U61" s="7">
        <f>U$56*(1.01+0.00189*$B$5*$B$2*10^(($B$3*U$56)/(U$56+$B$4))/(Ventilation!$B$2-$B$2*10^(($B$3*U$56)/(U$56+$B$4)))*$D61/100)+2.5*$B$5*$B$2*10^(($B$3*U$56)/(U$56+$B$4))/(Ventilation!$B$2-$B$2*10^(($B$3*U$56)/(U$56+$B$4)))*$D61/100</f>
        <v>46.284272216602574</v>
      </c>
      <c r="V61" s="7">
        <f>V$56*(1.01+0.00189*$B$5*$B$2*10^(($B$3*V$56)/(V$56+$B$4))/(Ventilation!$B$2-$B$2*10^(($B$3*V$56)/(V$56+$B$4)))*$D61/100)+2.5*$B$5*$B$2*10^(($B$3*V$56)/(V$56+$B$4))/(Ventilation!$B$2-$B$2*10^(($B$3*V$56)/(V$56+$B$4)))*$D61/100</f>
        <v>48.22454973551215</v>
      </c>
      <c r="W61" s="7">
        <f>W$56*(1.01+0.00189*$B$5*$B$2*10^(($B$3*W$56)/(W$56+$B$4))/(Ventilation!$B$2-$B$2*10^(($B$3*W$56)/(W$56+$B$4)))*$D61/100)+2.5*$B$5*$B$2*10^(($B$3*W$56)/(W$56+$B$4))/(Ventilation!$B$2-$B$2*10^(($B$3*W$56)/(W$56+$B$4)))*$D61/100</f>
        <v>50.21808880367127</v>
      </c>
      <c r="X61" s="7">
        <f>X$56*(1.01+0.00189*$B$5*$B$2*10^(($B$3*X$56)/(X$56+$B$4))/(Ventilation!$B$2-$B$2*10^(($B$3*X$56)/(X$56+$B$4)))*$D61/100)+2.5*$B$5*$B$2*10^(($B$3*X$56)/(X$56+$B$4))/(Ventilation!$B$2-$B$2*10^(($B$3*X$56)/(X$56+$B$4)))*$D61/100</f>
        <v>52.267848369594006</v>
      </c>
      <c r="Y61" s="7">
        <f>Y$56*(1.01+0.00189*$B$5*$B$2*10^(($B$3*Y$56)/(Y$56+$B$4))/(Ventilation!$B$2-$B$2*10^(($B$3*Y$56)/(Y$56+$B$4)))*$D61/100)+2.5*$B$5*$B$2*10^(($B$3*Y$56)/(Y$56+$B$4))/(Ventilation!$B$2-$B$2*10^(($B$3*Y$56)/(Y$56+$B$4)))*$D61/100</f>
        <v>54.37696714550981</v>
      </c>
      <c r="Z61" s="7">
        <f>Z$56*(1.01+0.00189*$B$5*$B$2*10^(($B$3*Z$56)/(Z$56+$B$4))/(Ventilation!$B$2-$B$2*10^(($B$3*Z$56)/(Z$56+$B$4)))*$D61/100)+2.5*$B$5*$B$2*10^(($B$3*Z$56)/(Z$56+$B$4))/(Ventilation!$B$2-$B$2*10^(($B$3*Z$56)/(Z$56+$B$4)))*$D61/100</f>
        <v>56.54877731454705</v>
      </c>
      <c r="AA61" s="7">
        <f>AA$56*(1.01+0.00189*$B$5*$B$2*10^(($B$3*AA$56)/(AA$56+$B$4))/(Ventilation!$B$2-$B$2*10^(($B$3*AA$56)/(AA$56+$B$4)))*$D61/100)+2.5*$B$5*$B$2*10^(($B$3*AA$56)/(AA$56+$B$4))/(Ventilation!$B$2-$B$2*10^(($B$3*AA$56)/(AA$56+$B$4)))*$D61/100</f>
        <v>58.78681957021927</v>
      </c>
      <c r="AB61" s="7">
        <f>AB$56*(1.01+0.00189*$B$5*$B$2*10^(($B$3*AB$56)/(AB$56+$B$4))/(Ventilation!$B$2-$B$2*10^(($B$3*AB$56)/(AB$56+$B$4)))*$D61/100)+2.5*$B$5*$B$2*10^(($B$3*AB$56)/(AB$56+$B$4))/(Ventilation!$B$2-$B$2*10^(($B$3*AB$56)/(AB$56+$B$4)))*$D61/100</f>
        <v>61.09485964217602</v>
      </c>
      <c r="AC61" s="7">
        <f>AC$56*(1.01+0.00189*$B$5*$B$2*10^(($B$3*AC$56)/(AC$56+$B$4))/(Ventilation!$B$2-$B$2*10^(($B$3*AC$56)/(AC$56+$B$4)))*$D61/100)+2.5*$B$5*$B$2*10^(($B$3*AC$56)/(AC$56+$B$4))/(Ventilation!$B$2-$B$2*10^(($B$3*AC$56)/(AC$56+$B$4)))*$D61/100</f>
        <v>63.47690648264846</v>
      </c>
      <c r="AD61" s="7">
        <f>AD$56*(1.01+0.00189*$B$5*$B$2*10^(($B$3*AD$56)/(AD$56+$B$4))/(Ventilation!$B$2-$B$2*10^(($B$3*AD$56)/(AD$56+$B$4)))*$D61/100)+2.5*$B$5*$B$2*10^(($B$3*AD$56)/(AD$56+$B$4))/(Ventilation!$B$2-$B$2*10^(($B$3*AD$56)/(AD$56+$B$4)))*$D61/100</f>
        <v>65.93723231160115</v>
      </c>
    </row>
    <row r="62" spans="4:30" ht="12.75">
      <c r="D62" s="4">
        <v>25</v>
      </c>
      <c r="E62" s="7">
        <f>E$56*(1.01+0.00189*$B$5*$B$2*10^(($B$3*E$56)/(E$56+$B$4))/(Ventilation!$B$2-$B$2*10^(($B$3*E$56)/(E$56+$B$4)))*$D62/100)+2.5*$B$5*$B$2*10^(($B$3*E$56)/(E$56+$B$4))/(Ventilation!$B$2-$B$2*10^(($B$3*E$56)/(E$56+$B$4)))*$D62/100</f>
        <v>21.970454434648104</v>
      </c>
      <c r="F62" s="7">
        <f>F$56*(1.01+0.00189*$B$5*$B$2*10^(($B$3*F$56)/(F$56+$B$4))/(Ventilation!$B$2-$B$2*10^(($B$3*F$56)/(F$56+$B$4)))*$D62/100)+2.5*$B$5*$B$2*10^(($B$3*F$56)/(F$56+$B$4))/(Ventilation!$B$2-$B$2*10^(($B$3*F$56)/(F$56+$B$4)))*$D62/100</f>
        <v>23.445717301901595</v>
      </c>
      <c r="G62" s="7">
        <f>G$56*(1.01+0.00189*$B$5*$B$2*10^(($B$3*G$56)/(G$56+$B$4))/(Ventilation!$B$2-$B$2*10^(($B$3*G$56)/(G$56+$B$4)))*$D62/100)+2.5*$B$5*$B$2*10^(($B$3*G$56)/(G$56+$B$4))/(Ventilation!$B$2-$B$2*10^(($B$3*G$56)/(G$56+$B$4)))*$D62/100</f>
        <v>24.949370614726213</v>
      </c>
      <c r="H62" s="7">
        <f>H$56*(1.01+0.00189*$B$5*$B$2*10^(($B$3*H$56)/(H$56+$B$4))/(Ventilation!$B$2-$B$2*10^(($B$3*H$56)/(H$56+$B$4)))*$D62/100)+2.5*$B$5*$B$2*10^(($B$3*H$56)/(H$56+$B$4))/(Ventilation!$B$2-$B$2*10^(($B$3*H$56)/(H$56+$B$4)))*$D62/100</f>
        <v>26.48297568348662</v>
      </c>
      <c r="I62" s="7">
        <f>I$56*(1.01+0.00189*$B$5*$B$2*10^(($B$3*I$56)/(I$56+$B$4))/(Ventilation!$B$2-$B$2*10^(($B$3*I$56)/(I$56+$B$4)))*$D62/100)+2.5*$B$5*$B$2*10^(($B$3*I$56)/(I$56+$B$4))/(Ventilation!$B$2-$B$2*10^(($B$3*I$56)/(I$56+$B$4)))*$D62/100</f>
        <v>28.04817535533803</v>
      </c>
      <c r="J62" s="7">
        <f>J$56*(1.01+0.00189*$B$5*$B$2*10^(($B$3*J$56)/(J$56+$B$4))/(Ventilation!$B$2-$B$2*10^(($B$3*J$56)/(J$56+$B$4)))*$D62/100)+2.5*$B$5*$B$2*10^(($B$3*J$56)/(J$56+$B$4))/(Ventilation!$B$2-$B$2*10^(($B$3*J$56)/(J$56+$B$4)))*$D62/100</f>
        <v>29.646698684682228</v>
      </c>
      <c r="K62" s="7">
        <f>K$56*(1.01+0.00189*$B$5*$B$2*10^(($B$3*K$56)/(K$56+$B$4))/(Ventilation!$B$2-$B$2*10^(($B$3*K$56)/(K$56+$B$4)))*$D62/100)+2.5*$B$5*$B$2*10^(($B$3*K$56)/(K$56+$B$4))/(Ventilation!$B$2-$B$2*10^(($B$3*K$56)/(K$56+$B$4)))*$D62/100</f>
        <v>31.280365949938762</v>
      </c>
      <c r="L62" s="7">
        <f>L$56*(1.01+0.00189*$B$5*$B$2*10^(($B$3*L$56)/(L$56+$B$4))/(Ventilation!$B$2-$B$2*10^(($B$3*L$56)/(L$56+$B$4)))*$D62/100)+2.5*$B$5*$B$2*10^(($B$3*L$56)/(L$56+$B$4))/(Ventilation!$B$2-$B$2*10^(($B$3*L$56)/(L$56+$B$4)))*$D62/100</f>
        <v>32.95109404915367</v>
      </c>
      <c r="M62" s="7">
        <f>M$56*(1.01+0.00189*$B$5*$B$2*10^(($B$3*M$56)/(M$56+$B$4))/(Ventilation!$B$2-$B$2*10^(($B$3*M$56)/(M$56+$B$4)))*$D62/100)+2.5*$B$5*$B$2*10^(($B$3*M$56)/(M$56+$B$4))/(Ventilation!$B$2-$B$2*10^(($B$3*M$56)/(M$56+$B$4)))*$D62/100</f>
        <v>34.660902310436214</v>
      </c>
      <c r="N62" s="7">
        <f>N$56*(1.01+0.00189*$B$5*$B$2*10^(($B$3*N$56)/(N$56+$B$4))/(Ventilation!$B$2-$B$2*10^(($B$3*N$56)/(N$56+$B$4)))*$D62/100)+2.5*$B$5*$B$2*10^(($B$3*N$56)/(N$56+$B$4))/(Ventilation!$B$2-$B$2*10^(($B$3*N$56)/(N$56+$B$4)))*$D62/100</f>
        <v>36.41191875709457</v>
      </c>
      <c r="O62" s="7">
        <f>O$56*(1.01+0.00189*$B$5*$B$2*10^(($B$3*O$56)/(O$56+$B$4))/(Ventilation!$B$2-$B$2*10^(($B$3*O$56)/(O$56+$B$4)))*$D62/100)+2.5*$B$5*$B$2*10^(($B$3*O$56)/(O$56+$B$4))/(Ventilation!$B$2-$B$2*10^(($B$3*O$56)/(O$56+$B$4)))*$D62/100</f>
        <v>38.206386871688096</v>
      </c>
      <c r="P62" s="7">
        <f>P$56*(1.01+0.00189*$B$5*$B$2*10^(($B$3*P$56)/(P$56+$B$4))/(Ventilation!$B$2-$B$2*10^(($B$3*P$56)/(P$56+$B$4)))*$D62/100)+2.5*$B$5*$B$2*10^(($B$3*P$56)/(P$56+$B$4))/(Ventilation!$B$2-$B$2*10^(($B$3*P$56)/(P$56+$B$4)))*$D62/100</f>
        <v>40.04667290809176</v>
      </c>
      <c r="Q62" s="7">
        <f>Q$56*(1.01+0.00189*$B$5*$B$2*10^(($B$3*Q$56)/(Q$56+$B$4))/(Ventilation!$B$2-$B$2*10^(($B$3*Q$56)/(Q$56+$B$4)))*$D62/100)+2.5*$B$5*$B$2*10^(($B$3*Q$56)/(Q$56+$B$4))/(Ventilation!$B$2-$B$2*10^(($B$3*Q$56)/(Q$56+$B$4)))*$D62/100</f>
        <v>41.93527380614981</v>
      </c>
      <c r="R62" s="7">
        <f>R$56*(1.01+0.00189*$B$5*$B$2*10^(($B$3*R$56)/(R$56+$B$4))/(Ventilation!$B$2-$B$2*10^(($B$3*R$56)/(R$56+$B$4)))*$D62/100)+2.5*$B$5*$B$2*10^(($B$3*R$56)/(R$56+$B$4))/(Ventilation!$B$2-$B$2*10^(($B$3*R$56)/(R$56+$B$4)))*$D62/100</f>
        <v>43.87482576966626</v>
      </c>
      <c r="S62" s="7">
        <f>S$56*(1.01+0.00189*$B$5*$B$2*10^(($B$3*S$56)/(S$56+$B$4))/(Ventilation!$B$2-$B$2*10^(($B$3*S$56)/(S$56+$B$4)))*$D62/100)+2.5*$B$5*$B$2*10^(($B$3*S$56)/(S$56+$B$4))/(Ventilation!$B$2-$B$2*10^(($B$3*S$56)/(S$56+$B$4)))*$D62/100</f>
        <v>45.86811357543671</v>
      </c>
      <c r="T62" s="7">
        <f>T$56*(1.01+0.00189*$B$5*$B$2*10^(($B$3*T$56)/(T$56+$B$4))/(Ventilation!$B$2-$B$2*10^(($B$3*T$56)/(T$56+$B$4)))*$D62/100)+2.5*$B$5*$B$2*10^(($B$3*T$56)/(T$56+$B$4))/(Ventilation!$B$2-$B$2*10^(($B$3*T$56)/(T$56+$B$4)))*$D62/100</f>
        <v>47.91808068888432</v>
      </c>
      <c r="U62" s="7">
        <f>U$56*(1.01+0.00189*$B$5*$B$2*10^(($B$3*U$56)/(U$56+$B$4))/(Ventilation!$B$2-$B$2*10^(($B$3*U$56)/(U$56+$B$4)))*$D62/100)+2.5*$B$5*$B$2*10^(($B$3*U$56)/(U$56+$B$4))/(Ventilation!$B$2-$B$2*10^(($B$3*U$56)/(U$56+$B$4)))*$D62/100</f>
        <v>50.02784027075322</v>
      </c>
      <c r="V62" s="7">
        <f>V$56*(1.01+0.00189*$B$5*$B$2*10^(($B$3*V$56)/(V$56+$B$4))/(Ventilation!$B$2-$B$2*10^(($B$3*V$56)/(V$56+$B$4)))*$D62/100)+2.5*$B$5*$B$2*10^(($B$3*V$56)/(V$56+$B$4))/(Ventilation!$B$2-$B$2*10^(($B$3*V$56)/(V$56+$B$4)))*$D62/100</f>
        <v>52.200687169390186</v>
      </c>
      <c r="W62" s="7">
        <f>W$56*(1.01+0.00189*$B$5*$B$2*10^(($B$3*W$56)/(W$56+$B$4))/(Ventilation!$B$2-$B$2*10^(($B$3*W$56)/(W$56+$B$4)))*$D62/100)+2.5*$B$5*$B$2*10^(($B$3*W$56)/(W$56+$B$4))/(Ventilation!$B$2-$B$2*10^(($B$3*W$56)/(W$56+$B$4)))*$D62/100</f>
        <v>54.440111004589085</v>
      </c>
      <c r="X62" s="7">
        <f>X$56*(1.01+0.00189*$B$5*$B$2*10^(($B$3*X$56)/(X$56+$B$4))/(Ventilation!$B$2-$B$2*10^(($B$3*X$56)/(X$56+$B$4)))*$D62/100)+2.5*$B$5*$B$2*10^(($B$3*X$56)/(X$56+$B$4))/(Ventilation!$B$2-$B$2*10^(($B$3*X$56)/(X$56+$B$4)))*$D62/100</f>
        <v>56.7498104619925</v>
      </c>
      <c r="Y62" s="7">
        <f>Y$56*(1.01+0.00189*$B$5*$B$2*10^(($B$3*Y$56)/(Y$56+$B$4))/(Ventilation!$B$2-$B$2*10^(($B$3*Y$56)/(Y$56+$B$4)))*$D62/100)+2.5*$B$5*$B$2*10^(($B$3*Y$56)/(Y$56+$B$4))/(Ventilation!$B$2-$B$2*10^(($B$3*Y$56)/(Y$56+$B$4)))*$D62/100</f>
        <v>59.133708931887256</v>
      </c>
      <c r="Z62" s="7">
        <f>Z$56*(1.01+0.00189*$B$5*$B$2*10^(($B$3*Z$56)/(Z$56+$B$4))/(Ventilation!$B$2-$B$2*10^(($B$3*Z$56)/(Z$56+$B$4)))*$D62/100)+2.5*$B$5*$B$2*10^(($B$3*Z$56)/(Z$56+$B$4))/(Ventilation!$B$2-$B$2*10^(($B$3*Z$56)/(Z$56+$B$4)))*$D62/100</f>
        <v>61.59597164318382</v>
      </c>
      <c r="AA62" s="7">
        <f>AA$56*(1.01+0.00189*$B$5*$B$2*10^(($B$3*AA$56)/(AA$56+$B$4))/(Ventilation!$B$2-$B$2*10^(($B$3*AA$56)/(AA$56+$B$4)))*$D62/100)+2.5*$B$5*$B$2*10^(($B$3*AA$56)/(AA$56+$B$4))/(Ventilation!$B$2-$B$2*10^(($B$3*AA$56)/(AA$56+$B$4)))*$D62/100</f>
        <v>64.1410244627741</v>
      </c>
      <c r="AB62" s="7">
        <f>AB$56*(1.01+0.00189*$B$5*$B$2*10^(($B$3*AB$56)/(AB$56+$B$4))/(Ventilation!$B$2-$B$2*10^(($B$3*AB$56)/(AB$56+$B$4)))*$D62/100)+2.5*$B$5*$B$2*10^(($B$3*AB$56)/(AB$56+$B$4))/(Ventilation!$B$2-$B$2*10^(($B$3*AB$56)/(AB$56+$B$4)))*$D62/100</f>
        <v>66.77357455272002</v>
      </c>
      <c r="AC62" s="7">
        <f>AC$56*(1.01+0.00189*$B$5*$B$2*10^(($B$3*AC$56)/(AC$56+$B$4))/(Ventilation!$B$2-$B$2*10^(($B$3*AC$56)/(AC$56+$B$4)))*$D62/100)+2.5*$B$5*$B$2*10^(($B$3*AC$56)/(AC$56+$B$4))/(Ventilation!$B$2-$B$2*10^(($B$3*AC$56)/(AC$56+$B$4)))*$D62/100</f>
        <v>69.49863310331057</v>
      </c>
      <c r="AD62" s="7">
        <f>AD$56*(1.01+0.00189*$B$5*$B$2*10^(($B$3*AD$56)/(AD$56+$B$4))/(Ventilation!$B$2-$B$2*10^(($B$3*AD$56)/(AD$56+$B$4)))*$D62/100)+2.5*$B$5*$B$2*10^(($B$3*AD$56)/(AD$56+$B$4))/(Ventilation!$B$2-$B$2*10^(($B$3*AD$56)/(AD$56+$B$4)))*$D62/100</f>
        <v>72.32154038950145</v>
      </c>
    </row>
    <row r="63" spans="4:30" ht="12.75">
      <c r="D63" s="4">
        <v>30</v>
      </c>
      <c r="E63" s="7">
        <f>E$56*(1.01+0.00189*$B$5*$B$2*10^(($B$3*E$56)/(E$56+$B$4))/(Ventilation!$B$2-$B$2*10^(($B$3*E$56)/(E$56+$B$4)))*$D63/100)+2.5*$B$5*$B$2*10^(($B$3*E$56)/(E$56+$B$4))/(Ventilation!$B$2-$B$2*10^(($B$3*E$56)/(E$56+$B$4)))*$D63/100</f>
        <v>23.33454532157772</v>
      </c>
      <c r="F63" s="7">
        <f>F$56*(1.01+0.00189*$B$5*$B$2*10^(($B$3*F$56)/(F$56+$B$4))/(Ventilation!$B$2-$B$2*10^(($B$3*F$56)/(F$56+$B$4)))*$D63/100)+2.5*$B$5*$B$2*10^(($B$3*F$56)/(F$56+$B$4))/(Ventilation!$B$2-$B$2*10^(($B$3*F$56)/(F$56+$B$4)))*$D63/100</f>
        <v>24.90286076228191</v>
      </c>
      <c r="G63" s="7">
        <f>G$56*(1.01+0.00189*$B$5*$B$2*10^(($B$3*G$56)/(G$56+$B$4))/(Ventilation!$B$2-$B$2*10^(($B$3*G$56)/(G$56+$B$4)))*$D63/100)+2.5*$B$5*$B$2*10^(($B$3*G$56)/(G$56+$B$4))/(Ventilation!$B$2-$B$2*10^(($B$3*G$56)/(G$56+$B$4)))*$D63/100</f>
        <v>26.50524473767146</v>
      </c>
      <c r="H63" s="7">
        <f>H$56*(1.01+0.00189*$B$5*$B$2*10^(($B$3*H$56)/(H$56+$B$4))/(Ventilation!$B$2-$B$2*10^(($B$3*H$56)/(H$56+$B$4)))*$D63/100)+2.5*$B$5*$B$2*10^(($B$3*H$56)/(H$56+$B$4))/(Ventilation!$B$2-$B$2*10^(($B$3*H$56)/(H$56+$B$4)))*$D63/100</f>
        <v>28.14357082018394</v>
      </c>
      <c r="I63" s="7">
        <f>I$56*(1.01+0.00189*$B$5*$B$2*10^(($B$3*I$56)/(I$56+$B$4))/(Ventilation!$B$2-$B$2*10^(($B$3*I$56)/(I$56+$B$4)))*$D63/100)+2.5*$B$5*$B$2*10^(($B$3*I$56)/(I$56+$B$4))/(Ventilation!$B$2-$B$2*10^(($B$3*I$56)/(I$56+$B$4)))*$D63/100</f>
        <v>29.81981042640564</v>
      </c>
      <c r="J63" s="7">
        <f>J$56*(1.01+0.00189*$B$5*$B$2*10^(($B$3*J$56)/(J$56+$B$4))/(Ventilation!$B$2-$B$2*10^(($B$3*J$56)/(J$56+$B$4)))*$D63/100)+2.5*$B$5*$B$2*10^(($B$3*J$56)/(J$56+$B$4))/(Ventilation!$B$2-$B$2*10^(($B$3*J$56)/(J$56+$B$4)))*$D63/100</f>
        <v>31.536038421618677</v>
      </c>
      <c r="K63" s="7">
        <f>K$56*(1.01+0.00189*$B$5*$B$2*10^(($B$3*K$56)/(K$56+$B$4))/(Ventilation!$B$2-$B$2*10^(($B$3*K$56)/(K$56+$B$4)))*$D63/100)+2.5*$B$5*$B$2*10^(($B$3*K$56)/(K$56+$B$4))/(Ventilation!$B$2-$B$2*10^(($B$3*K$56)/(K$56+$B$4)))*$D63/100</f>
        <v>33.29443913992652</v>
      </c>
      <c r="L63" s="7">
        <f>L$56*(1.01+0.00189*$B$5*$B$2*10^(($B$3*L$56)/(L$56+$B$4))/(Ventilation!$B$2-$B$2*10^(($B$3*L$56)/(L$56+$B$4)))*$D63/100)+2.5*$B$5*$B$2*10^(($B$3*L$56)/(L$56+$B$4))/(Ventilation!$B$2-$B$2*10^(($B$3*L$56)/(L$56+$B$4)))*$D63/100</f>
        <v>35.097312858984395</v>
      </c>
      <c r="M63" s="7">
        <f>M$56*(1.01+0.00189*$B$5*$B$2*10^(($B$3*M$56)/(M$56+$B$4))/(Ventilation!$B$2-$B$2*10^(($B$3*M$56)/(M$56+$B$4)))*$D63/100)+2.5*$B$5*$B$2*10^(($B$3*M$56)/(M$56+$B$4))/(Ventilation!$B$2-$B$2*10^(($B$3*M$56)/(M$56+$B$4)))*$D63/100</f>
        <v>36.94708277252346</v>
      </c>
      <c r="N63" s="7">
        <f>N$56*(1.01+0.00189*$B$5*$B$2*10^(($B$3*N$56)/(N$56+$B$4))/(Ventilation!$B$2-$B$2*10^(($B$3*N$56)/(N$56+$B$4)))*$D63/100)+2.5*$B$5*$B$2*10^(($B$3*N$56)/(N$56+$B$4))/(Ventilation!$B$2-$B$2*10^(($B$3*N$56)/(N$56+$B$4)))*$D63/100</f>
        <v>38.84630250851349</v>
      </c>
      <c r="O63" s="7">
        <f>O$56*(1.01+0.00189*$B$5*$B$2*10^(($B$3*O$56)/(O$56+$B$4))/(Ventilation!$B$2-$B$2*10^(($B$3*O$56)/(O$56+$B$4)))*$D63/100)+2.5*$B$5*$B$2*10^(($B$3*O$56)/(O$56+$B$4))/(Ventilation!$B$2-$B$2*10^(($B$3*O$56)/(O$56+$B$4)))*$D63/100</f>
        <v>40.797664246025725</v>
      </c>
      <c r="P63" s="7">
        <f>P$56*(1.01+0.00189*$B$5*$B$2*10^(($B$3*P$56)/(P$56+$B$4))/(Ventilation!$B$2-$B$2*10^(($B$3*P$56)/(P$56+$B$4)))*$D63/100)+2.5*$B$5*$B$2*10^(($B$3*P$56)/(P$56+$B$4))/(Ventilation!$B$2-$B$2*10^(($B$3*P$56)/(P$56+$B$4)))*$D63/100</f>
        <v>42.8040074897101</v>
      </c>
      <c r="Q63" s="7">
        <f>Q$56*(1.01+0.00189*$B$5*$B$2*10^(($B$3*Q$56)/(Q$56+$B$4))/(Ventilation!$B$2-$B$2*10^(($B$3*Q$56)/(Q$56+$B$4)))*$D63/100)+2.5*$B$5*$B$2*10^(($B$3*Q$56)/(Q$56+$B$4))/(Ventilation!$B$2-$B$2*10^(($B$3*Q$56)/(Q$56+$B$4)))*$D63/100</f>
        <v>44.86832856737977</v>
      </c>
      <c r="R63" s="7">
        <f>R$56*(1.01+0.00189*$B$5*$B$2*10^(($B$3*R$56)/(R$56+$B$4))/(Ventilation!$B$2-$B$2*10^(($B$3*R$56)/(R$56+$B$4)))*$D63/100)+2.5*$B$5*$B$2*10^(($B$3*R$56)/(R$56+$B$4))/(Ventilation!$B$2-$B$2*10^(($B$3*R$56)/(R$56+$B$4)))*$D63/100</f>
        <v>46.99379092359951</v>
      </c>
      <c r="S63" s="7">
        <f>S$56*(1.01+0.00189*$B$5*$B$2*10^(($B$3*S$56)/(S$56+$B$4))/(Ventilation!$B$2-$B$2*10^(($B$3*S$56)/(S$56+$B$4)))*$D63/100)+2.5*$B$5*$B$2*10^(($B$3*S$56)/(S$56+$B$4))/(Ventilation!$B$2-$B$2*10^(($B$3*S$56)/(S$56+$B$4)))*$D63/100</f>
        <v>49.18373629052406</v>
      </c>
      <c r="T63" s="7">
        <f>T$56*(1.01+0.00189*$B$5*$B$2*10^(($B$3*T$56)/(T$56+$B$4))/(Ventilation!$B$2-$B$2*10^(($B$3*T$56)/(T$56+$B$4)))*$D63/100)+2.5*$B$5*$B$2*10^(($B$3*T$56)/(T$56+$B$4))/(Ventilation!$B$2-$B$2*10^(($B$3*T$56)/(T$56+$B$4)))*$D63/100</f>
        <v>51.44169682666117</v>
      </c>
      <c r="U63" s="7">
        <f>U$56*(1.01+0.00189*$B$5*$B$2*10^(($B$3*U$56)/(U$56+$B$4))/(Ventilation!$B$2-$B$2*10^(($B$3*U$56)/(U$56+$B$4)))*$D63/100)+2.5*$B$5*$B$2*10^(($B$3*U$56)/(U$56+$B$4))/(Ventilation!$B$2-$B$2*10^(($B$3*U$56)/(U$56+$B$4)))*$D63/100</f>
        <v>53.77140832490387</v>
      </c>
      <c r="V63" s="7">
        <f>V$56*(1.01+0.00189*$B$5*$B$2*10^(($B$3*V$56)/(V$56+$B$4))/(Ventilation!$B$2-$B$2*10^(($B$3*V$56)/(V$56+$B$4)))*$D63/100)+2.5*$B$5*$B$2*10^(($B$3*V$56)/(V$56+$B$4))/(Ventilation!$B$2-$B$2*10^(($B$3*V$56)/(V$56+$B$4)))*$D63/100</f>
        <v>56.176824603268216</v>
      </c>
      <c r="W63" s="7">
        <f>W$56*(1.01+0.00189*$B$5*$B$2*10^(($B$3*W$56)/(W$56+$B$4))/(Ventilation!$B$2-$B$2*10^(($B$3*W$56)/(W$56+$B$4)))*$D63/100)+2.5*$B$5*$B$2*10^(($B$3*W$56)/(W$56+$B$4))/(Ventilation!$B$2-$B$2*10^(($B$3*W$56)/(W$56+$B$4)))*$D63/100</f>
        <v>58.662133205506905</v>
      </c>
      <c r="X63" s="7">
        <f>X$56*(1.01+0.00189*$B$5*$B$2*10^(($B$3*X$56)/(X$56+$B$4))/(Ventilation!$B$2-$B$2*10^(($B$3*X$56)/(X$56+$B$4)))*$D63/100)+2.5*$B$5*$B$2*10^(($B$3*X$56)/(X$56+$B$4))/(Ventilation!$B$2-$B$2*10^(($B$3*X$56)/(X$56+$B$4)))*$D63/100</f>
        <v>61.231772554391</v>
      </c>
      <c r="Y63" s="7">
        <f>Y$56*(1.01+0.00189*$B$5*$B$2*10^(($B$3*Y$56)/(Y$56+$B$4))/(Ventilation!$B$2-$B$2*10^(($B$3*Y$56)/(Y$56+$B$4)))*$D63/100)+2.5*$B$5*$B$2*10^(($B$3*Y$56)/(Y$56+$B$4))/(Ventilation!$B$2-$B$2*10^(($B$3*Y$56)/(Y$56+$B$4)))*$D63/100</f>
        <v>63.89045071826472</v>
      </c>
      <c r="Z63" s="7">
        <f>Z$56*(1.01+0.00189*$B$5*$B$2*10^(($B$3*Z$56)/(Z$56+$B$4))/(Ventilation!$B$2-$B$2*10^(($B$3*Z$56)/(Z$56+$B$4)))*$D63/100)+2.5*$B$5*$B$2*10^(($B$3*Z$56)/(Z$56+$B$4))/(Ventilation!$B$2-$B$2*10^(($B$3*Z$56)/(Z$56+$B$4)))*$D63/100</f>
        <v>66.64316597182058</v>
      </c>
      <c r="AA63" s="7">
        <f>AA$56*(1.01+0.00189*$B$5*$B$2*10^(($B$3*AA$56)/(AA$56+$B$4))/(Ventilation!$B$2-$B$2*10^(($B$3*AA$56)/(AA$56+$B$4)))*$D63/100)+2.5*$B$5*$B$2*10^(($B$3*AA$56)/(AA$56+$B$4))/(Ventilation!$B$2-$B$2*10^(($B$3*AA$56)/(AA$56+$B$4)))*$D63/100</f>
        <v>69.4952293553289</v>
      </c>
      <c r="AB63" s="7">
        <f>AB$56*(1.01+0.00189*$B$5*$B$2*10^(($B$3*AB$56)/(AB$56+$B$4))/(Ventilation!$B$2-$B$2*10^(($B$3*AB$56)/(AB$56+$B$4)))*$D63/100)+2.5*$B$5*$B$2*10^(($B$3*AB$56)/(AB$56+$B$4))/(Ventilation!$B$2-$B$2*10^(($B$3*AB$56)/(AB$56+$B$4)))*$D63/100</f>
        <v>72.45228946326404</v>
      </c>
      <c r="AC63" s="7">
        <f>AC$56*(1.01+0.00189*$B$5*$B$2*10^(($B$3*AC$56)/(AC$56+$B$4))/(Ventilation!$B$2-$B$2*10^(($B$3*AC$56)/(AC$56+$B$4)))*$D63/100)+2.5*$B$5*$B$2*10^(($B$3*AC$56)/(AC$56+$B$4))/(Ventilation!$B$2-$B$2*10^(($B$3*AC$56)/(AC$56+$B$4)))*$D63/100</f>
        <v>75.52035972397269</v>
      </c>
      <c r="AD63" s="7">
        <f>AD$56*(1.01+0.00189*$B$5*$B$2*10^(($B$3*AD$56)/(AD$56+$B$4))/(Ventilation!$B$2-$B$2*10^(($B$3*AD$56)/(AD$56+$B$4)))*$D63/100)+2.5*$B$5*$B$2*10^(($B$3*AD$56)/(AD$56+$B$4))/(Ventilation!$B$2-$B$2*10^(($B$3*AD$56)/(AD$56+$B$4)))*$D63/100</f>
        <v>78.70584846740174</v>
      </c>
    </row>
    <row r="64" spans="4:30" ht="12.75">
      <c r="D64" s="4">
        <v>35</v>
      </c>
      <c r="E64" s="7">
        <f>E$56*(1.01+0.00189*$B$5*$B$2*10^(($B$3*E$56)/(E$56+$B$4))/(Ventilation!$B$2-$B$2*10^(($B$3*E$56)/(E$56+$B$4)))*$D64/100)+2.5*$B$5*$B$2*10^(($B$3*E$56)/(E$56+$B$4))/(Ventilation!$B$2-$B$2*10^(($B$3*E$56)/(E$56+$B$4)))*$D64/100</f>
        <v>24.698636208507345</v>
      </c>
      <c r="F64" s="7">
        <f>F$56*(1.01+0.00189*$B$5*$B$2*10^(($B$3*F$56)/(F$56+$B$4))/(Ventilation!$B$2-$B$2*10^(($B$3*F$56)/(F$56+$B$4)))*$D64/100)+2.5*$B$5*$B$2*10^(($B$3*F$56)/(F$56+$B$4))/(Ventilation!$B$2-$B$2*10^(($B$3*F$56)/(F$56+$B$4)))*$D64/100</f>
        <v>26.360004222662234</v>
      </c>
      <c r="G64" s="7">
        <f>G$56*(1.01+0.00189*$B$5*$B$2*10^(($B$3*G$56)/(G$56+$B$4))/(Ventilation!$B$2-$B$2*10^(($B$3*G$56)/(G$56+$B$4)))*$D64/100)+2.5*$B$5*$B$2*10^(($B$3*G$56)/(G$56+$B$4))/(Ventilation!$B$2-$B$2*10^(($B$3*G$56)/(G$56+$B$4)))*$D64/100</f>
        <v>28.061118860616702</v>
      </c>
      <c r="H64" s="7">
        <f>H$56*(1.01+0.00189*$B$5*$B$2*10^(($B$3*H$56)/(H$56+$B$4))/(Ventilation!$B$2-$B$2*10^(($B$3*H$56)/(H$56+$B$4)))*$D64/100)+2.5*$B$5*$B$2*10^(($B$3*H$56)/(H$56+$B$4))/(Ventilation!$B$2-$B$2*10^(($B$3*H$56)/(H$56+$B$4)))*$D64/100</f>
        <v>29.804165956881263</v>
      </c>
      <c r="I64" s="7">
        <f>I$56*(1.01+0.00189*$B$5*$B$2*10^(($B$3*I$56)/(I$56+$B$4))/(Ventilation!$B$2-$B$2*10^(($B$3*I$56)/(I$56+$B$4)))*$D64/100)+2.5*$B$5*$B$2*10^(($B$3*I$56)/(I$56+$B$4))/(Ventilation!$B$2-$B$2*10^(($B$3*I$56)/(I$56+$B$4)))*$D64/100</f>
        <v>31.591445497473245</v>
      </c>
      <c r="J64" s="7">
        <f>J$56*(1.01+0.00189*$B$5*$B$2*10^(($B$3*J$56)/(J$56+$B$4))/(Ventilation!$B$2-$B$2*10^(($B$3*J$56)/(J$56+$B$4)))*$D64/100)+2.5*$B$5*$B$2*10^(($B$3*J$56)/(J$56+$B$4))/(Ventilation!$B$2-$B$2*10^(($B$3*J$56)/(J$56+$B$4)))*$D64/100</f>
        <v>33.42537815855513</v>
      </c>
      <c r="K64" s="7">
        <f>K$56*(1.01+0.00189*$B$5*$B$2*10^(($B$3*K$56)/(K$56+$B$4))/(Ventilation!$B$2-$B$2*10^(($B$3*K$56)/(K$56+$B$4)))*$D64/100)+2.5*$B$5*$B$2*10^(($B$3*K$56)/(K$56+$B$4))/(Ventilation!$B$2-$B$2*10^(($B$3*K$56)/(K$56+$B$4)))*$D64/100</f>
        <v>35.30851232991427</v>
      </c>
      <c r="L64" s="7">
        <f>L$56*(1.01+0.00189*$B$5*$B$2*10^(($B$3*L$56)/(L$56+$B$4))/(Ventilation!$B$2-$B$2*10^(($B$3*L$56)/(L$56+$B$4)))*$D64/100)+2.5*$B$5*$B$2*10^(($B$3*L$56)/(L$56+$B$4))/(Ventilation!$B$2-$B$2*10^(($B$3*L$56)/(L$56+$B$4)))*$D64/100</f>
        <v>37.24353166881513</v>
      </c>
      <c r="M64" s="7">
        <f>M$56*(1.01+0.00189*$B$5*$B$2*10^(($B$3*M$56)/(M$56+$B$4))/(Ventilation!$B$2-$B$2*10^(($B$3*M$56)/(M$56+$B$4)))*$D64/100)+2.5*$B$5*$B$2*10^(($B$3*M$56)/(M$56+$B$4))/(Ventilation!$B$2-$B$2*10^(($B$3*M$56)/(M$56+$B$4)))*$D64/100</f>
        <v>39.233263234610696</v>
      </c>
      <c r="N64" s="7">
        <f>N$56*(1.01+0.00189*$B$5*$B$2*10^(($B$3*N$56)/(N$56+$B$4))/(Ventilation!$B$2-$B$2*10^(($B$3*N$56)/(N$56+$B$4)))*$D64/100)+2.5*$B$5*$B$2*10^(($B$3*N$56)/(N$56+$B$4))/(Ventilation!$B$2-$B$2*10^(($B$3*N$56)/(N$56+$B$4)))*$D64/100</f>
        <v>41.2806862599324</v>
      </c>
      <c r="O64" s="7">
        <f>O$56*(1.01+0.00189*$B$5*$B$2*10^(($B$3*O$56)/(O$56+$B$4))/(Ventilation!$B$2-$B$2*10^(($B$3*O$56)/(O$56+$B$4)))*$D64/100)+2.5*$B$5*$B$2*10^(($B$3*O$56)/(O$56+$B$4))/(Ventilation!$B$2-$B$2*10^(($B$3*O$56)/(O$56+$B$4)))*$D64/100</f>
        <v>43.38894162036334</v>
      </c>
      <c r="P64" s="7">
        <f>P$56*(1.01+0.00189*$B$5*$B$2*10^(($B$3*P$56)/(P$56+$B$4))/(Ventilation!$B$2-$B$2*10^(($B$3*P$56)/(P$56+$B$4)))*$D64/100)+2.5*$B$5*$B$2*10^(($B$3*P$56)/(P$56+$B$4))/(Ventilation!$B$2-$B$2*10^(($B$3*P$56)/(P$56+$B$4)))*$D64/100</f>
        <v>45.56134207132846</v>
      </c>
      <c r="Q64" s="7">
        <f>Q$56*(1.01+0.00189*$B$5*$B$2*10^(($B$3*Q$56)/(Q$56+$B$4))/(Ventilation!$B$2-$B$2*10^(($B$3*Q$56)/(Q$56+$B$4)))*$D64/100)+2.5*$B$5*$B$2*10^(($B$3*Q$56)/(Q$56+$B$4))/(Ventilation!$B$2-$B$2*10^(($B$3*Q$56)/(Q$56+$B$4)))*$D64/100</f>
        <v>47.80138332860973</v>
      </c>
      <c r="R64" s="7">
        <f>R$56*(1.01+0.00189*$B$5*$B$2*10^(($B$3*R$56)/(R$56+$B$4))/(Ventilation!$B$2-$B$2*10^(($B$3*R$56)/(R$56+$B$4)))*$D64/100)+2.5*$B$5*$B$2*10^(($B$3*R$56)/(R$56+$B$4))/(Ventilation!$B$2-$B$2*10^(($B$3*R$56)/(R$56+$B$4)))*$D64/100</f>
        <v>50.112756077532765</v>
      </c>
      <c r="S64" s="7">
        <f>S$56*(1.01+0.00189*$B$5*$B$2*10^(($B$3*S$56)/(S$56+$B$4))/(Ventilation!$B$2-$B$2*10^(($B$3*S$56)/(S$56+$B$4)))*$D64/100)+2.5*$B$5*$B$2*10^(($B$3*S$56)/(S$56+$B$4))/(Ventilation!$B$2-$B$2*10^(($B$3*S$56)/(S$56+$B$4)))*$D64/100</f>
        <v>52.499359005611396</v>
      </c>
      <c r="T64" s="7">
        <f>T$56*(1.01+0.00189*$B$5*$B$2*10^(($B$3*T$56)/(T$56+$B$4))/(Ventilation!$B$2-$B$2*10^(($B$3*T$56)/(T$56+$B$4)))*$D64/100)+2.5*$B$5*$B$2*10^(($B$3*T$56)/(T$56+$B$4))/(Ventilation!$B$2-$B$2*10^(($B$3*T$56)/(T$56+$B$4)))*$D64/100</f>
        <v>54.96531296443804</v>
      </c>
      <c r="U64" s="7">
        <f>U$56*(1.01+0.00189*$B$5*$B$2*10^(($B$3*U$56)/(U$56+$B$4))/(Ventilation!$B$2-$B$2*10^(($B$3*U$56)/(U$56+$B$4)))*$D64/100)+2.5*$B$5*$B$2*10^(($B$3*U$56)/(U$56+$B$4))/(Ventilation!$B$2-$B$2*10^(($B$3*U$56)/(U$56+$B$4)))*$D64/100</f>
        <v>57.5149763790545</v>
      </c>
      <c r="V64" s="7">
        <f>V$56*(1.01+0.00189*$B$5*$B$2*10^(($B$3*V$56)/(V$56+$B$4))/(Ventilation!$B$2-$B$2*10^(($B$3*V$56)/(V$56+$B$4)))*$D64/100)+2.5*$B$5*$B$2*10^(($B$3*V$56)/(V$56+$B$4))/(Ventilation!$B$2-$B$2*10^(($B$3*V$56)/(V$56+$B$4)))*$D64/100</f>
        <v>60.15296203714627</v>
      </c>
      <c r="W64" s="7">
        <f>W$56*(1.01+0.00189*$B$5*$B$2*10^(($B$3*W$56)/(W$56+$B$4))/(Ventilation!$B$2-$B$2*10^(($B$3*W$56)/(W$56+$B$4)))*$D64/100)+2.5*$B$5*$B$2*10^(($B$3*W$56)/(W$56+$B$4))/(Ventilation!$B$2-$B$2*10^(($B$3*W$56)/(W$56+$B$4)))*$D64/100</f>
        <v>62.884155406424725</v>
      </c>
      <c r="X64" s="7">
        <f>X$56*(1.01+0.00189*$B$5*$B$2*10^(($B$3*X$56)/(X$56+$B$4))/(Ventilation!$B$2-$B$2*10^(($B$3*X$56)/(X$56+$B$4)))*$D64/100)+2.5*$B$5*$B$2*10^(($B$3*X$56)/(X$56+$B$4))/(Ventilation!$B$2-$B$2*10^(($B$3*X$56)/(X$56+$B$4)))*$D64/100</f>
        <v>65.7137346467895</v>
      </c>
      <c r="Y64" s="7">
        <f>Y$56*(1.01+0.00189*$B$5*$B$2*10^(($B$3*Y$56)/(Y$56+$B$4))/(Ventilation!$B$2-$B$2*10^(($B$3*Y$56)/(Y$56+$B$4)))*$D64/100)+2.5*$B$5*$B$2*10^(($B$3*Y$56)/(Y$56+$B$4))/(Ventilation!$B$2-$B$2*10^(($B$3*Y$56)/(Y$56+$B$4)))*$D64/100</f>
        <v>68.64719250464216</v>
      </c>
      <c r="Z64" s="7">
        <f>Z$56*(1.01+0.00189*$B$5*$B$2*10^(($B$3*Z$56)/(Z$56+$B$4))/(Ventilation!$B$2-$B$2*10^(($B$3*Z$56)/(Z$56+$B$4)))*$D64/100)+2.5*$B$5*$B$2*10^(($B$3*Z$56)/(Z$56+$B$4))/(Ventilation!$B$2-$B$2*10^(($B$3*Z$56)/(Z$56+$B$4)))*$D64/100</f>
        <v>71.69036030045734</v>
      </c>
      <c r="AA64" s="7">
        <f>AA$56*(1.01+0.00189*$B$5*$B$2*10^(($B$3*AA$56)/(AA$56+$B$4))/(Ventilation!$B$2-$B$2*10^(($B$3*AA$56)/(AA$56+$B$4)))*$D64/100)+2.5*$B$5*$B$2*10^(($B$3*AA$56)/(AA$56+$B$4))/(Ventilation!$B$2-$B$2*10^(($B$3*AA$56)/(AA$56+$B$4)))*$D64/100</f>
        <v>74.84943424788374</v>
      </c>
      <c r="AB64" s="7">
        <f>AB$56*(1.01+0.00189*$B$5*$B$2*10^(($B$3*AB$56)/(AB$56+$B$4))/(Ventilation!$B$2-$B$2*10^(($B$3*AB$56)/(AB$56+$B$4)))*$D64/100)+2.5*$B$5*$B$2*10^(($B$3*AB$56)/(AB$56+$B$4))/(Ventilation!$B$2-$B$2*10^(($B$3*AB$56)/(AB$56+$B$4)))*$D64/100</f>
        <v>78.13100437380803</v>
      </c>
      <c r="AC64" s="7">
        <f>AC$56*(1.01+0.00189*$B$5*$B$2*10^(($B$3*AC$56)/(AC$56+$B$4))/(Ventilation!$B$2-$B$2*10^(($B$3*AC$56)/(AC$56+$B$4)))*$D64/100)+2.5*$B$5*$B$2*10^(($B$3*AC$56)/(AC$56+$B$4))/(Ventilation!$B$2-$B$2*10^(($B$3*AC$56)/(AC$56+$B$4)))*$D64/100</f>
        <v>81.54208634463478</v>
      </c>
      <c r="AD64" s="7">
        <f>AD$56*(1.01+0.00189*$B$5*$B$2*10^(($B$3*AD$56)/(AD$56+$B$4))/(Ventilation!$B$2-$B$2*10^(($B$3*AD$56)/(AD$56+$B$4)))*$D64/100)+2.5*$B$5*$B$2*10^(($B$3*AD$56)/(AD$56+$B$4))/(Ventilation!$B$2-$B$2*10^(($B$3*AD$56)/(AD$56+$B$4)))*$D64/100</f>
        <v>85.09015654530202</v>
      </c>
    </row>
    <row r="65" spans="4:30" ht="12.75">
      <c r="D65" s="4">
        <v>40</v>
      </c>
      <c r="E65" s="7">
        <f>E$56*(1.01+0.00189*$B$5*$B$2*10^(($B$3*E$56)/(E$56+$B$4))/(Ventilation!$B$2-$B$2*10^(($B$3*E$56)/(E$56+$B$4)))*$D65/100)+2.5*$B$5*$B$2*10^(($B$3*E$56)/(E$56+$B$4))/(Ventilation!$B$2-$B$2*10^(($B$3*E$56)/(E$56+$B$4)))*$D65/100</f>
        <v>26.06272709543697</v>
      </c>
      <c r="F65" s="7">
        <f>F$56*(1.01+0.00189*$B$5*$B$2*10^(($B$3*F$56)/(F$56+$B$4))/(Ventilation!$B$2-$B$2*10^(($B$3*F$56)/(F$56+$B$4)))*$D65/100)+2.5*$B$5*$B$2*10^(($B$3*F$56)/(F$56+$B$4))/(Ventilation!$B$2-$B$2*10^(($B$3*F$56)/(F$56+$B$4)))*$D65/100</f>
        <v>27.81714768304255</v>
      </c>
      <c r="G65" s="7">
        <f>G$56*(1.01+0.00189*$B$5*$B$2*10^(($B$3*G$56)/(G$56+$B$4))/(Ventilation!$B$2-$B$2*10^(($B$3*G$56)/(G$56+$B$4)))*$D65/100)+2.5*$B$5*$B$2*10^(($B$3*G$56)/(G$56+$B$4))/(Ventilation!$B$2-$B$2*10^(($B$3*G$56)/(G$56+$B$4)))*$D65/100</f>
        <v>29.616992983561946</v>
      </c>
      <c r="H65" s="7">
        <f>H$56*(1.01+0.00189*$B$5*$B$2*10^(($B$3*H$56)/(H$56+$B$4))/(Ventilation!$B$2-$B$2*10^(($B$3*H$56)/(H$56+$B$4)))*$D65/100)+2.5*$B$5*$B$2*10^(($B$3*H$56)/(H$56+$B$4))/(Ventilation!$B$2-$B$2*10^(($B$3*H$56)/(H$56+$B$4)))*$D65/100</f>
        <v>31.46476109357859</v>
      </c>
      <c r="I65" s="7">
        <f>I$56*(1.01+0.00189*$B$5*$B$2*10^(($B$3*I$56)/(I$56+$B$4))/(Ventilation!$B$2-$B$2*10^(($B$3*I$56)/(I$56+$B$4)))*$D65/100)+2.5*$B$5*$B$2*10^(($B$3*I$56)/(I$56+$B$4))/(Ventilation!$B$2-$B$2*10^(($B$3*I$56)/(I$56+$B$4)))*$D65/100</f>
        <v>33.36308056854085</v>
      </c>
      <c r="J65" s="7">
        <f>J$56*(1.01+0.00189*$B$5*$B$2*10^(($B$3*J$56)/(J$56+$B$4))/(Ventilation!$B$2-$B$2*10^(($B$3*J$56)/(J$56+$B$4)))*$D65/100)+2.5*$B$5*$B$2*10^(($B$3*J$56)/(J$56+$B$4))/(Ventilation!$B$2-$B$2*10^(($B$3*J$56)/(J$56+$B$4)))*$D65/100</f>
        <v>35.31471789549157</v>
      </c>
      <c r="K65" s="7">
        <f>K$56*(1.01+0.00189*$B$5*$B$2*10^(($B$3*K$56)/(K$56+$B$4))/(Ventilation!$B$2-$B$2*10^(($B$3*K$56)/(K$56+$B$4)))*$D65/100)+2.5*$B$5*$B$2*10^(($B$3*K$56)/(K$56+$B$4))/(Ventilation!$B$2-$B$2*10^(($B$3*K$56)/(K$56+$B$4)))*$D65/100</f>
        <v>37.32258551990203</v>
      </c>
      <c r="L65" s="7">
        <f>L$56*(1.01+0.00189*$B$5*$B$2*10^(($B$3*L$56)/(L$56+$B$4))/(Ventilation!$B$2-$B$2*10^(($B$3*L$56)/(L$56+$B$4)))*$D65/100)+2.5*$B$5*$B$2*10^(($B$3*L$56)/(L$56+$B$4))/(Ventilation!$B$2-$B$2*10^(($B$3*L$56)/(L$56+$B$4)))*$D65/100</f>
        <v>39.389750478645865</v>
      </c>
      <c r="M65" s="7">
        <f>M$56*(1.01+0.00189*$B$5*$B$2*10^(($B$3*M$56)/(M$56+$B$4))/(Ventilation!$B$2-$B$2*10^(($B$3*M$56)/(M$56+$B$4)))*$D65/100)+2.5*$B$5*$B$2*10^(($B$3*M$56)/(M$56+$B$4))/(Ventilation!$B$2-$B$2*10^(($B$3*M$56)/(M$56+$B$4)))*$D65/100</f>
        <v>41.51944369669794</v>
      </c>
      <c r="N65" s="7">
        <f>N$56*(1.01+0.00189*$B$5*$B$2*10^(($B$3*N$56)/(N$56+$B$4))/(Ventilation!$B$2-$B$2*10^(($B$3*N$56)/(N$56+$B$4)))*$D65/100)+2.5*$B$5*$B$2*10^(($B$3*N$56)/(N$56+$B$4))/(Ventilation!$B$2-$B$2*10^(($B$3*N$56)/(N$56+$B$4)))*$D65/100</f>
        <v>43.715070011351315</v>
      </c>
      <c r="O65" s="7">
        <f>O$56*(1.01+0.00189*$B$5*$B$2*10^(($B$3*O$56)/(O$56+$B$4))/(Ventilation!$B$2-$B$2*10^(($B$3*O$56)/(O$56+$B$4)))*$D65/100)+2.5*$B$5*$B$2*10^(($B$3*O$56)/(O$56+$B$4))/(Ventilation!$B$2-$B$2*10^(($B$3*O$56)/(O$56+$B$4)))*$D65/100</f>
        <v>45.98021899470096</v>
      </c>
      <c r="P65" s="7">
        <f>P$56*(1.01+0.00189*$B$5*$B$2*10^(($B$3*P$56)/(P$56+$B$4))/(Ventilation!$B$2-$B$2*10^(($B$3*P$56)/(P$56+$B$4)))*$D65/100)+2.5*$B$5*$B$2*10^(($B$3*P$56)/(P$56+$B$4))/(Ventilation!$B$2-$B$2*10^(($B$3*P$56)/(P$56+$B$4)))*$D65/100</f>
        <v>48.318676652946806</v>
      </c>
      <c r="Q65" s="7">
        <f>Q$56*(1.01+0.00189*$B$5*$B$2*10^(($B$3*Q$56)/(Q$56+$B$4))/(Ventilation!$B$2-$B$2*10^(($B$3*Q$56)/(Q$56+$B$4)))*$D65/100)+2.5*$B$5*$B$2*10^(($B$3*Q$56)/(Q$56+$B$4))/(Ventilation!$B$2-$B$2*10^(($B$3*Q$56)/(Q$56+$B$4)))*$D65/100</f>
        <v>50.73443808983969</v>
      </c>
      <c r="R65" s="7">
        <f>R$56*(1.01+0.00189*$B$5*$B$2*10^(($B$3*R$56)/(R$56+$B$4))/(Ventilation!$B$2-$B$2*10^(($B$3*R$56)/(R$56+$B$4)))*$D65/100)+2.5*$B$5*$B$2*10^(($B$3*R$56)/(R$56+$B$4))/(Ventilation!$B$2-$B$2*10^(($B$3*R$56)/(R$56+$B$4)))*$D65/100</f>
        <v>53.23172123146602</v>
      </c>
      <c r="S65" s="7">
        <f>S$56*(1.01+0.00189*$B$5*$B$2*10^(($B$3*S$56)/(S$56+$B$4))/(Ventilation!$B$2-$B$2*10^(($B$3*S$56)/(S$56+$B$4)))*$D65/100)+2.5*$B$5*$B$2*10^(($B$3*S$56)/(S$56+$B$4))/(Ventilation!$B$2-$B$2*10^(($B$3*S$56)/(S$56+$B$4)))*$D65/100</f>
        <v>55.81498172069874</v>
      </c>
      <c r="T65" s="7">
        <f>T$56*(1.01+0.00189*$B$5*$B$2*10^(($B$3*T$56)/(T$56+$B$4))/(Ventilation!$B$2-$B$2*10^(($B$3*T$56)/(T$56+$B$4)))*$D65/100)+2.5*$B$5*$B$2*10^(($B$3*T$56)/(T$56+$B$4))/(Ventilation!$B$2-$B$2*10^(($B$3*T$56)/(T$56+$B$4)))*$D65/100</f>
        <v>58.4889291022149</v>
      </c>
      <c r="U65" s="7">
        <f>U$56*(1.01+0.00189*$B$5*$B$2*10^(($B$3*U$56)/(U$56+$B$4))/(Ventilation!$B$2-$B$2*10^(($B$3*U$56)/(U$56+$B$4)))*$D65/100)+2.5*$B$5*$B$2*10^(($B$3*U$56)/(U$56+$B$4))/(Ventilation!$B$2-$B$2*10^(($B$3*U$56)/(U$56+$B$4)))*$D65/100</f>
        <v>61.258544433205145</v>
      </c>
      <c r="V65" s="7">
        <f>V$56*(1.01+0.00189*$B$5*$B$2*10^(($B$3*V$56)/(V$56+$B$4))/(Ventilation!$B$2-$B$2*10^(($B$3*V$56)/(V$56+$B$4)))*$D65/100)+2.5*$B$5*$B$2*10^(($B$3*V$56)/(V$56+$B$4))/(Ventilation!$B$2-$B$2*10^(($B$3*V$56)/(V$56+$B$4)))*$D65/100</f>
        <v>64.1290994710243</v>
      </c>
      <c r="W65" s="7">
        <f>W$56*(1.01+0.00189*$B$5*$B$2*10^(($B$3*W$56)/(W$56+$B$4))/(Ventilation!$B$2-$B$2*10^(($B$3*W$56)/(W$56+$B$4)))*$D65/100)+2.5*$B$5*$B$2*10^(($B$3*W$56)/(W$56+$B$4))/(Ventilation!$B$2-$B$2*10^(($B$3*W$56)/(W$56+$B$4)))*$D65/100</f>
        <v>67.10617760734254</v>
      </c>
      <c r="X65" s="7">
        <f>X$56*(1.01+0.00189*$B$5*$B$2*10^(($B$3*X$56)/(X$56+$B$4))/(Ventilation!$B$2-$B$2*10^(($B$3*X$56)/(X$56+$B$4)))*$D65/100)+2.5*$B$5*$B$2*10^(($B$3*X$56)/(X$56+$B$4))/(Ventilation!$B$2-$B$2*10^(($B$3*X$56)/(X$56+$B$4)))*$D65/100</f>
        <v>70.19569673918801</v>
      </c>
      <c r="Y65" s="7">
        <f>Y$56*(1.01+0.00189*$B$5*$B$2*10^(($B$3*Y$56)/(Y$56+$B$4))/(Ventilation!$B$2-$B$2*10^(($B$3*Y$56)/(Y$56+$B$4)))*$D65/100)+2.5*$B$5*$B$2*10^(($B$3*Y$56)/(Y$56+$B$4))/(Ventilation!$B$2-$B$2*10^(($B$3*Y$56)/(Y$56+$B$4)))*$D65/100</f>
        <v>73.40393429101961</v>
      </c>
      <c r="Z65" s="7">
        <f>Z$56*(1.01+0.00189*$B$5*$B$2*10^(($B$3*Z$56)/(Z$56+$B$4))/(Ventilation!$B$2-$B$2*10^(($B$3*Z$56)/(Z$56+$B$4)))*$D65/100)+2.5*$B$5*$B$2*10^(($B$3*Z$56)/(Z$56+$B$4))/(Ventilation!$B$2-$B$2*10^(($B$3*Z$56)/(Z$56+$B$4)))*$D65/100</f>
        <v>76.73755462909412</v>
      </c>
      <c r="AA65" s="7">
        <f>AA$56*(1.01+0.00189*$B$5*$B$2*10^(($B$3*AA$56)/(AA$56+$B$4))/(Ventilation!$B$2-$B$2*10^(($B$3*AA$56)/(AA$56+$B$4)))*$D65/100)+2.5*$B$5*$B$2*10^(($B$3*AA$56)/(AA$56+$B$4))/(Ventilation!$B$2-$B$2*10^(($B$3*AA$56)/(AA$56+$B$4)))*$D65/100</f>
        <v>80.20363914043855</v>
      </c>
      <c r="AB65" s="7">
        <f>AB$56*(1.01+0.00189*$B$5*$B$2*10^(($B$3*AB$56)/(AB$56+$B$4))/(Ventilation!$B$2-$B$2*10^(($B$3*AB$56)/(AB$56+$B$4)))*$D65/100)+2.5*$B$5*$B$2*10^(($B$3*AB$56)/(AB$56+$B$4))/(Ventilation!$B$2-$B$2*10^(($B$3*AB$56)/(AB$56+$B$4)))*$D65/100</f>
        <v>83.80971928435204</v>
      </c>
      <c r="AC65" s="7">
        <f>AC$56*(1.01+0.00189*$B$5*$B$2*10^(($B$3*AC$56)/(AC$56+$B$4))/(Ventilation!$B$2-$B$2*10^(($B$3*AC$56)/(AC$56+$B$4)))*$D65/100)+2.5*$B$5*$B$2*10^(($B$3*AC$56)/(AC$56+$B$4))/(Ventilation!$B$2-$B$2*10^(($B$3*AC$56)/(AC$56+$B$4)))*$D65/100</f>
        <v>87.5638129652969</v>
      </c>
      <c r="AD65" s="7">
        <f>AD$56*(1.01+0.00189*$B$5*$B$2*10^(($B$3*AD$56)/(AD$56+$B$4))/(Ventilation!$B$2-$B$2*10^(($B$3*AD$56)/(AD$56+$B$4)))*$D65/100)+2.5*$B$5*$B$2*10^(($B$3*AD$56)/(AD$56+$B$4))/(Ventilation!$B$2-$B$2*10^(($B$3*AD$56)/(AD$56+$B$4)))*$D65/100</f>
        <v>91.47446462320231</v>
      </c>
    </row>
    <row r="66" spans="4:30" ht="12.75">
      <c r="D66" s="4">
        <v>45</v>
      </c>
      <c r="E66" s="7">
        <f>E$56*(1.01+0.00189*$B$5*$B$2*10^(($B$3*E$56)/(E$56+$B$4))/(Ventilation!$B$2-$B$2*10^(($B$3*E$56)/(E$56+$B$4)))*$D66/100)+2.5*$B$5*$B$2*10^(($B$3*E$56)/(E$56+$B$4))/(Ventilation!$B$2-$B$2*10^(($B$3*E$56)/(E$56+$B$4)))*$D66/100</f>
        <v>27.426817982366586</v>
      </c>
      <c r="F66" s="7">
        <f>F$56*(1.01+0.00189*$B$5*$B$2*10^(($B$3*F$56)/(F$56+$B$4))/(Ventilation!$B$2-$B$2*10^(($B$3*F$56)/(F$56+$B$4)))*$D66/100)+2.5*$B$5*$B$2*10^(($B$3*F$56)/(F$56+$B$4))/(Ventilation!$B$2-$B$2*10^(($B$3*F$56)/(F$56+$B$4)))*$D66/100</f>
        <v>29.27429114342287</v>
      </c>
      <c r="G66" s="7">
        <f>G$56*(1.01+0.00189*$B$5*$B$2*10^(($B$3*G$56)/(G$56+$B$4))/(Ventilation!$B$2-$B$2*10^(($B$3*G$56)/(G$56+$B$4)))*$D66/100)+2.5*$B$5*$B$2*10^(($B$3*G$56)/(G$56+$B$4))/(Ventilation!$B$2-$B$2*10^(($B$3*G$56)/(G$56+$B$4)))*$D66/100</f>
        <v>31.17286710650719</v>
      </c>
      <c r="H66" s="7">
        <f>H$56*(1.01+0.00189*$B$5*$B$2*10^(($B$3*H$56)/(H$56+$B$4))/(Ventilation!$B$2-$B$2*10^(($B$3*H$56)/(H$56+$B$4)))*$D66/100)+2.5*$B$5*$B$2*10^(($B$3*H$56)/(H$56+$B$4))/(Ventilation!$B$2-$B$2*10^(($B$3*H$56)/(H$56+$B$4)))*$D66/100</f>
        <v>33.12535623027591</v>
      </c>
      <c r="I66" s="7">
        <f>I$56*(1.01+0.00189*$B$5*$B$2*10^(($B$3*I$56)/(I$56+$B$4))/(Ventilation!$B$2-$B$2*10^(($B$3*I$56)/(I$56+$B$4)))*$D66/100)+2.5*$B$5*$B$2*10^(($B$3*I$56)/(I$56+$B$4))/(Ventilation!$B$2-$B$2*10^(($B$3*I$56)/(I$56+$B$4)))*$D66/100</f>
        <v>35.13471563960846</v>
      </c>
      <c r="J66" s="7">
        <f>J$56*(1.01+0.00189*$B$5*$B$2*10^(($B$3*J$56)/(J$56+$B$4))/(Ventilation!$B$2-$B$2*10^(($B$3*J$56)/(J$56+$B$4)))*$D66/100)+2.5*$B$5*$B$2*10^(($B$3*J$56)/(J$56+$B$4))/(Ventilation!$B$2-$B$2*10^(($B$3*J$56)/(J$56+$B$4)))*$D66/100</f>
        <v>37.20405763242802</v>
      </c>
      <c r="K66" s="7">
        <f>K$56*(1.01+0.00189*$B$5*$B$2*10^(($B$3*K$56)/(K$56+$B$4))/(Ventilation!$B$2-$B$2*10^(($B$3*K$56)/(K$56+$B$4)))*$D66/100)+2.5*$B$5*$B$2*10^(($B$3*K$56)/(K$56+$B$4))/(Ventilation!$B$2-$B$2*10^(($B$3*K$56)/(K$56+$B$4)))*$D66/100</f>
        <v>39.33665870988978</v>
      </c>
      <c r="L66" s="7">
        <f>L$56*(1.01+0.00189*$B$5*$B$2*10^(($B$3*L$56)/(L$56+$B$4))/(Ventilation!$B$2-$B$2*10^(($B$3*L$56)/(L$56+$B$4)))*$D66/100)+2.5*$B$5*$B$2*10^(($B$3*L$56)/(L$56+$B$4))/(Ventilation!$B$2-$B$2*10^(($B$3*L$56)/(L$56+$B$4)))*$D66/100</f>
        <v>41.53596928847659</v>
      </c>
      <c r="M66" s="7">
        <f>M$56*(1.01+0.00189*$B$5*$B$2*10^(($B$3*M$56)/(M$56+$B$4))/(Ventilation!$B$2-$B$2*10^(($B$3*M$56)/(M$56+$B$4)))*$D66/100)+2.5*$B$5*$B$2*10^(($B$3*M$56)/(M$56+$B$4))/(Ventilation!$B$2-$B$2*10^(($B$3*M$56)/(M$56+$B$4)))*$D66/100</f>
        <v>43.80562415878518</v>
      </c>
      <c r="N66" s="7">
        <f>N$56*(1.01+0.00189*$B$5*$B$2*10^(($B$3*N$56)/(N$56+$B$4))/(Ventilation!$B$2-$B$2*10^(($B$3*N$56)/(N$56+$B$4)))*$D66/100)+2.5*$B$5*$B$2*10^(($B$3*N$56)/(N$56+$B$4))/(Ventilation!$B$2-$B$2*10^(($B$3*N$56)/(N$56+$B$4)))*$D66/100</f>
        <v>46.149453762770236</v>
      </c>
      <c r="O66" s="7">
        <f>O$56*(1.01+0.00189*$B$5*$B$2*10^(($B$3*O$56)/(O$56+$B$4))/(Ventilation!$B$2-$B$2*10^(($B$3*O$56)/(O$56+$B$4)))*$D66/100)+2.5*$B$5*$B$2*10^(($B$3*O$56)/(O$56+$B$4))/(Ventilation!$B$2-$B$2*10^(($B$3*O$56)/(O$56+$B$4)))*$D66/100</f>
        <v>48.571496369038584</v>
      </c>
      <c r="P66" s="7">
        <f>P$56*(1.01+0.00189*$B$5*$B$2*10^(($B$3*P$56)/(P$56+$B$4))/(Ventilation!$B$2-$B$2*10^(($B$3*P$56)/(P$56+$B$4)))*$D66/100)+2.5*$B$5*$B$2*10^(($B$3*P$56)/(P$56+$B$4))/(Ventilation!$B$2-$B$2*10^(($B$3*P$56)/(P$56+$B$4)))*$D66/100</f>
        <v>51.07601123456516</v>
      </c>
      <c r="Q66" s="7">
        <f>Q$56*(1.01+0.00189*$B$5*$B$2*10^(($B$3*Q$56)/(Q$56+$B$4))/(Ventilation!$B$2-$B$2*10^(($B$3*Q$56)/(Q$56+$B$4)))*$D66/100)+2.5*$B$5*$B$2*10^(($B$3*Q$56)/(Q$56+$B$4))/(Ventilation!$B$2-$B$2*10^(($B$3*Q$56)/(Q$56+$B$4)))*$D66/100</f>
        <v>53.66749285106965</v>
      </c>
      <c r="R66" s="7">
        <f>R$56*(1.01+0.00189*$B$5*$B$2*10^(($B$3*R$56)/(R$56+$B$4))/(Ventilation!$B$2-$B$2*10^(($B$3*R$56)/(R$56+$B$4)))*$D66/100)+2.5*$B$5*$B$2*10^(($B$3*R$56)/(R$56+$B$4))/(Ventilation!$B$2-$B$2*10^(($B$3*R$56)/(R$56+$B$4)))*$D66/100</f>
        <v>56.35068638539927</v>
      </c>
      <c r="S66" s="7">
        <f>S$56*(1.01+0.00189*$B$5*$B$2*10^(($B$3*S$56)/(S$56+$B$4))/(Ventilation!$B$2-$B$2*10^(($B$3*S$56)/(S$56+$B$4)))*$D66/100)+2.5*$B$5*$B$2*10^(($B$3*S$56)/(S$56+$B$4))/(Ventilation!$B$2-$B$2*10^(($B$3*S$56)/(S$56+$B$4)))*$D66/100</f>
        <v>59.13060443578608</v>
      </c>
      <c r="T66" s="7">
        <f>T$56*(1.01+0.00189*$B$5*$B$2*10^(($B$3*T$56)/(T$56+$B$4))/(Ventilation!$B$2-$B$2*10^(($B$3*T$56)/(T$56+$B$4)))*$D66/100)+2.5*$B$5*$B$2*10^(($B$3*T$56)/(T$56+$B$4))/(Ventilation!$B$2-$B$2*10^(($B$3*T$56)/(T$56+$B$4)))*$D66/100</f>
        <v>62.012545239991766</v>
      </c>
      <c r="U66" s="7">
        <f>U$56*(1.01+0.00189*$B$5*$B$2*10^(($B$3*U$56)/(U$56+$B$4))/(Ventilation!$B$2-$B$2*10^(($B$3*U$56)/(U$56+$B$4)))*$D66/100)+2.5*$B$5*$B$2*10^(($B$3*U$56)/(U$56+$B$4))/(Ventilation!$B$2-$B$2*10^(($B$3*U$56)/(U$56+$B$4)))*$D66/100</f>
        <v>65.00211248735579</v>
      </c>
      <c r="V66" s="7">
        <f>V$56*(1.01+0.00189*$B$5*$B$2*10^(($B$3*V$56)/(V$56+$B$4))/(Ventilation!$B$2-$B$2*10^(($B$3*V$56)/(V$56+$B$4)))*$D66/100)+2.5*$B$5*$B$2*10^(($B$3*V$56)/(V$56+$B$4))/(Ventilation!$B$2-$B$2*10^(($B$3*V$56)/(V$56+$B$4)))*$D66/100</f>
        <v>68.10523690490234</v>
      </c>
      <c r="W66" s="7">
        <f>W$56*(1.01+0.00189*$B$5*$B$2*10^(($B$3*W$56)/(W$56+$B$4))/(Ventilation!$B$2-$B$2*10^(($B$3*W$56)/(W$56+$B$4)))*$D66/100)+2.5*$B$5*$B$2*10^(($B$3*W$56)/(W$56+$B$4))/(Ventilation!$B$2-$B$2*10^(($B$3*W$56)/(W$56+$B$4)))*$D66/100</f>
        <v>71.32819980826036</v>
      </c>
      <c r="X66" s="7">
        <f>X$56*(1.01+0.00189*$B$5*$B$2*10^(($B$3*X$56)/(X$56+$B$4))/(Ventilation!$B$2-$B$2*10^(($B$3*X$56)/(X$56+$B$4)))*$D66/100)+2.5*$B$5*$B$2*10^(($B$3*X$56)/(X$56+$B$4))/(Ventilation!$B$2-$B$2*10^(($B$3*X$56)/(X$56+$B$4)))*$D66/100</f>
        <v>74.67765883158651</v>
      </c>
      <c r="Y66" s="7">
        <f>Y$56*(1.01+0.00189*$B$5*$B$2*10^(($B$3*Y$56)/(Y$56+$B$4))/(Ventilation!$B$2-$B$2*10^(($B$3*Y$56)/(Y$56+$B$4)))*$D66/100)+2.5*$B$5*$B$2*10^(($B$3*Y$56)/(Y$56+$B$4))/(Ventilation!$B$2-$B$2*10^(($B$3*Y$56)/(Y$56+$B$4)))*$D66/100</f>
        <v>78.16067607739707</v>
      </c>
      <c r="Z66" s="7">
        <f>Z$56*(1.01+0.00189*$B$5*$B$2*10^(($B$3*Z$56)/(Z$56+$B$4))/(Ventilation!$B$2-$B$2*10^(($B$3*Z$56)/(Z$56+$B$4)))*$D66/100)+2.5*$B$5*$B$2*10^(($B$3*Z$56)/(Z$56+$B$4))/(Ventilation!$B$2-$B$2*10^(($B$3*Z$56)/(Z$56+$B$4)))*$D66/100</f>
        <v>81.78474895773087</v>
      </c>
      <c r="AA66" s="7">
        <f>AA$56*(1.01+0.00189*$B$5*$B$2*10^(($B$3*AA$56)/(AA$56+$B$4))/(Ventilation!$B$2-$B$2*10^(($B$3*AA$56)/(AA$56+$B$4)))*$D66/100)+2.5*$B$5*$B$2*10^(($B$3*AA$56)/(AA$56+$B$4))/(Ventilation!$B$2-$B$2*10^(($B$3*AA$56)/(AA$56+$B$4)))*$D66/100</f>
        <v>85.55784403299336</v>
      </c>
      <c r="AB66" s="7">
        <f>AB$56*(1.01+0.00189*$B$5*$B$2*10^(($B$3*AB$56)/(AB$56+$B$4))/(Ventilation!$B$2-$B$2*10^(($B$3*AB$56)/(AB$56+$B$4)))*$D66/100)+2.5*$B$5*$B$2*10^(($B$3*AB$56)/(AB$56+$B$4))/(Ventilation!$B$2-$B$2*10^(($B$3*AB$56)/(AB$56+$B$4)))*$D66/100</f>
        <v>89.48843419489606</v>
      </c>
      <c r="AC66" s="7">
        <f>AC$56*(1.01+0.00189*$B$5*$B$2*10^(($B$3*AC$56)/(AC$56+$B$4))/(Ventilation!$B$2-$B$2*10^(($B$3*AC$56)/(AC$56+$B$4)))*$D66/100)+2.5*$B$5*$B$2*10^(($B$3*AC$56)/(AC$56+$B$4))/(Ventilation!$B$2-$B$2*10^(($B$3*AC$56)/(AC$56+$B$4)))*$D66/100</f>
        <v>93.58553958595903</v>
      </c>
      <c r="AD66" s="7">
        <f>AD$56*(1.01+0.00189*$B$5*$B$2*10^(($B$3*AD$56)/(AD$56+$B$4))/(Ventilation!$B$2-$B$2*10^(($B$3*AD$56)/(AD$56+$B$4)))*$D66/100)+2.5*$B$5*$B$2*10^(($B$3*AD$56)/(AD$56+$B$4))/(Ventilation!$B$2-$B$2*10^(($B$3*AD$56)/(AD$56+$B$4)))*$D66/100</f>
        <v>97.8587727011026</v>
      </c>
    </row>
    <row r="67" spans="4:30" ht="12.75">
      <c r="D67" s="4">
        <v>50</v>
      </c>
      <c r="E67" s="7">
        <f>E$56*(1.01+0.00189*$B$5*$B$2*10^(($B$3*E$56)/(E$56+$B$4))/(Ventilation!$B$2-$B$2*10^(($B$3*E$56)/(E$56+$B$4)))*$D67/100)+2.5*$B$5*$B$2*10^(($B$3*E$56)/(E$56+$B$4))/(Ventilation!$B$2-$B$2*10^(($B$3*E$56)/(E$56+$B$4)))*$D67/100</f>
        <v>28.79090886929621</v>
      </c>
      <c r="F67" s="7">
        <f>F$56*(1.01+0.00189*$B$5*$B$2*10^(($B$3*F$56)/(F$56+$B$4))/(Ventilation!$B$2-$B$2*10^(($B$3*F$56)/(F$56+$B$4)))*$D67/100)+2.5*$B$5*$B$2*10^(($B$3*F$56)/(F$56+$B$4))/(Ventilation!$B$2-$B$2*10^(($B$3*F$56)/(F$56+$B$4)))*$D67/100</f>
        <v>30.731434603803187</v>
      </c>
      <c r="G67" s="7">
        <f>G$56*(1.01+0.00189*$B$5*$B$2*10^(($B$3*G$56)/(G$56+$B$4))/(Ventilation!$B$2-$B$2*10^(($B$3*G$56)/(G$56+$B$4)))*$D67/100)+2.5*$B$5*$B$2*10^(($B$3*G$56)/(G$56+$B$4))/(Ventilation!$B$2-$B$2*10^(($B$3*G$56)/(G$56+$B$4)))*$D67/100</f>
        <v>32.72874122945243</v>
      </c>
      <c r="H67" s="7">
        <f>H$56*(1.01+0.00189*$B$5*$B$2*10^(($B$3*H$56)/(H$56+$B$4))/(Ventilation!$B$2-$B$2*10^(($B$3*H$56)/(H$56+$B$4)))*$D67/100)+2.5*$B$5*$B$2*10^(($B$3*H$56)/(H$56+$B$4))/(Ventilation!$B$2-$B$2*10^(($B$3*H$56)/(H$56+$B$4)))*$D67/100</f>
        <v>34.78595136697324</v>
      </c>
      <c r="I67" s="7">
        <f>I$56*(1.01+0.00189*$B$5*$B$2*10^(($B$3*I$56)/(I$56+$B$4))/(Ventilation!$B$2-$B$2*10^(($B$3*I$56)/(I$56+$B$4)))*$D67/100)+2.5*$B$5*$B$2*10^(($B$3*I$56)/(I$56+$B$4))/(Ventilation!$B$2-$B$2*10^(($B$3*I$56)/(I$56+$B$4)))*$D67/100</f>
        <v>36.906350710676065</v>
      </c>
      <c r="J67" s="7">
        <f>J$56*(1.01+0.00189*$B$5*$B$2*10^(($B$3*J$56)/(J$56+$B$4))/(Ventilation!$B$2-$B$2*10^(($B$3*J$56)/(J$56+$B$4)))*$D67/100)+2.5*$B$5*$B$2*10^(($B$3*J$56)/(J$56+$B$4))/(Ventilation!$B$2-$B$2*10^(($B$3*J$56)/(J$56+$B$4)))*$D67/100</f>
        <v>39.09339736936447</v>
      </c>
      <c r="K67" s="7">
        <f>K$56*(1.01+0.00189*$B$5*$B$2*10^(($B$3*K$56)/(K$56+$B$4))/(Ventilation!$B$2-$B$2*10^(($B$3*K$56)/(K$56+$B$4)))*$D67/100)+2.5*$B$5*$B$2*10^(($B$3*K$56)/(K$56+$B$4))/(Ventilation!$B$2-$B$2*10^(($B$3*K$56)/(K$56+$B$4)))*$D67/100</f>
        <v>41.35073189987753</v>
      </c>
      <c r="L67" s="7">
        <f>L$56*(1.01+0.00189*$B$5*$B$2*10^(($B$3*L$56)/(L$56+$B$4))/(Ventilation!$B$2-$B$2*10^(($B$3*L$56)/(L$56+$B$4)))*$D67/100)+2.5*$B$5*$B$2*10^(($B$3*L$56)/(L$56+$B$4))/(Ventilation!$B$2-$B$2*10^(($B$3*L$56)/(L$56+$B$4)))*$D67/100</f>
        <v>43.68218809830733</v>
      </c>
      <c r="M67" s="7">
        <f>M$56*(1.01+0.00189*$B$5*$B$2*10^(($B$3*M$56)/(M$56+$B$4))/(Ventilation!$B$2-$B$2*10^(($B$3*M$56)/(M$56+$B$4)))*$D67/100)+2.5*$B$5*$B$2*10^(($B$3*M$56)/(M$56+$B$4))/(Ventilation!$B$2-$B$2*10^(($B$3*M$56)/(M$56+$B$4)))*$D67/100</f>
        <v>46.09180462087242</v>
      </c>
      <c r="N67" s="7">
        <f>N$56*(1.01+0.00189*$B$5*$B$2*10^(($B$3*N$56)/(N$56+$B$4))/(Ventilation!$B$2-$B$2*10^(($B$3*N$56)/(N$56+$B$4)))*$D67/100)+2.5*$B$5*$B$2*10^(($B$3*N$56)/(N$56+$B$4))/(Ventilation!$B$2-$B$2*10^(($B$3*N$56)/(N$56+$B$4)))*$D67/100</f>
        <v>48.58383751418915</v>
      </c>
      <c r="O67" s="7">
        <f>O$56*(1.01+0.00189*$B$5*$B$2*10^(($B$3*O$56)/(O$56+$B$4))/(Ventilation!$B$2-$B$2*10^(($B$3*O$56)/(O$56+$B$4)))*$D67/100)+2.5*$B$5*$B$2*10^(($B$3*O$56)/(O$56+$B$4))/(Ventilation!$B$2-$B$2*10^(($B$3*O$56)/(O$56+$B$4)))*$D67/100</f>
        <v>51.162773743376206</v>
      </c>
      <c r="P67" s="7">
        <f>P$56*(1.01+0.00189*$B$5*$B$2*10^(($B$3*P$56)/(P$56+$B$4))/(Ventilation!$B$2-$B$2*10^(($B$3*P$56)/(P$56+$B$4)))*$D67/100)+2.5*$B$5*$B$2*10^(($B$3*P$56)/(P$56+$B$4))/(Ventilation!$B$2-$B$2*10^(($B$3*P$56)/(P$56+$B$4)))*$D67/100</f>
        <v>53.83334581618351</v>
      </c>
      <c r="Q67" s="7">
        <f>Q$56*(1.01+0.00189*$B$5*$B$2*10^(($B$3*Q$56)/(Q$56+$B$4))/(Ventilation!$B$2-$B$2*10^(($B$3*Q$56)/(Q$56+$B$4)))*$D67/100)+2.5*$B$5*$B$2*10^(($B$3*Q$56)/(Q$56+$B$4))/(Ventilation!$B$2-$B$2*10^(($B$3*Q$56)/(Q$56+$B$4)))*$D67/100</f>
        <v>56.60054761229962</v>
      </c>
      <c r="R67" s="7">
        <f>R$56*(1.01+0.00189*$B$5*$B$2*10^(($B$3*R$56)/(R$56+$B$4))/(Ventilation!$B$2-$B$2*10^(($B$3*R$56)/(R$56+$B$4)))*$D67/100)+2.5*$B$5*$B$2*10^(($B$3*R$56)/(R$56+$B$4))/(Ventilation!$B$2-$B$2*10^(($B$3*R$56)/(R$56+$B$4)))*$D67/100</f>
        <v>59.46965153933252</v>
      </c>
      <c r="S67" s="7">
        <f>S$56*(1.01+0.00189*$B$5*$B$2*10^(($B$3*S$56)/(S$56+$B$4))/(Ventilation!$B$2-$B$2*10^(($B$3*S$56)/(S$56+$B$4)))*$D67/100)+2.5*$B$5*$B$2*10^(($B$3*S$56)/(S$56+$B$4))/(Ventilation!$B$2-$B$2*10^(($B$3*S$56)/(S$56+$B$4)))*$D67/100</f>
        <v>62.446227150873426</v>
      </c>
      <c r="T67" s="7">
        <f>T$56*(1.01+0.00189*$B$5*$B$2*10^(($B$3*T$56)/(T$56+$B$4))/(Ventilation!$B$2-$B$2*10^(($B$3*T$56)/(T$56+$B$4)))*$D67/100)+2.5*$B$5*$B$2*10^(($B$3*T$56)/(T$56+$B$4))/(Ventilation!$B$2-$B$2*10^(($B$3*T$56)/(T$56+$B$4)))*$D67/100</f>
        <v>65.53616137776864</v>
      </c>
      <c r="U67" s="7">
        <f>U$56*(1.01+0.00189*$B$5*$B$2*10^(($B$3*U$56)/(U$56+$B$4))/(Ventilation!$B$2-$B$2*10^(($B$3*U$56)/(U$56+$B$4)))*$D67/100)+2.5*$B$5*$B$2*10^(($B$3*U$56)/(U$56+$B$4))/(Ventilation!$B$2-$B$2*10^(($B$3*U$56)/(U$56+$B$4)))*$D67/100</f>
        <v>68.74568054150643</v>
      </c>
      <c r="V67" s="7">
        <f>V$56*(1.01+0.00189*$B$5*$B$2*10^(($B$3*V$56)/(V$56+$B$4))/(Ventilation!$B$2-$B$2*10^(($B$3*V$56)/(V$56+$B$4)))*$D67/100)+2.5*$B$5*$B$2*10^(($B$3*V$56)/(V$56+$B$4))/(Ventilation!$B$2-$B$2*10^(($B$3*V$56)/(V$56+$B$4)))*$D67/100</f>
        <v>72.08137433878036</v>
      </c>
      <c r="W67" s="7">
        <f>W$56*(1.01+0.00189*$B$5*$B$2*10^(($B$3*W$56)/(W$56+$B$4))/(Ventilation!$B$2-$B$2*10^(($B$3*W$56)/(W$56+$B$4)))*$D67/100)+2.5*$B$5*$B$2*10^(($B$3*W$56)/(W$56+$B$4))/(Ventilation!$B$2-$B$2*10^(($B$3*W$56)/(W$56+$B$4)))*$D67/100</f>
        <v>75.55022200917819</v>
      </c>
      <c r="X67" s="7">
        <f>X$56*(1.01+0.00189*$B$5*$B$2*10^(($B$3*X$56)/(X$56+$B$4))/(Ventilation!$B$2-$B$2*10^(($B$3*X$56)/(X$56+$B$4)))*$D67/100)+2.5*$B$5*$B$2*10^(($B$3*X$56)/(X$56+$B$4))/(Ventilation!$B$2-$B$2*10^(($B$3*X$56)/(X$56+$B$4)))*$D67/100</f>
        <v>79.15962092398502</v>
      </c>
      <c r="Y67" s="7">
        <f>Y$56*(1.01+0.00189*$B$5*$B$2*10^(($B$3*Y$56)/(Y$56+$B$4))/(Ventilation!$B$2-$B$2*10^(($B$3*Y$56)/(Y$56+$B$4)))*$D67/100)+2.5*$B$5*$B$2*10^(($B$3*Y$56)/(Y$56+$B$4))/(Ventilation!$B$2-$B$2*10^(($B$3*Y$56)/(Y$56+$B$4)))*$D67/100</f>
        <v>82.91741786377452</v>
      </c>
      <c r="Z67" s="7">
        <f>Z$56*(1.01+0.00189*$B$5*$B$2*10^(($B$3*Z$56)/(Z$56+$B$4))/(Ventilation!$B$2-$B$2*10^(($B$3*Z$56)/(Z$56+$B$4)))*$D67/100)+2.5*$B$5*$B$2*10^(($B$3*Z$56)/(Z$56+$B$4))/(Ventilation!$B$2-$B$2*10^(($B$3*Z$56)/(Z$56+$B$4)))*$D67/100</f>
        <v>86.83194328636763</v>
      </c>
      <c r="AA67" s="7">
        <f>AA$56*(1.01+0.00189*$B$5*$B$2*10^(($B$3*AA$56)/(AA$56+$B$4))/(Ventilation!$B$2-$B$2*10^(($B$3*AA$56)/(AA$56+$B$4)))*$D67/100)+2.5*$B$5*$B$2*10^(($B$3*AA$56)/(AA$56+$B$4))/(Ventilation!$B$2-$B$2*10^(($B$3*AA$56)/(AA$56+$B$4)))*$D67/100</f>
        <v>90.91204892554819</v>
      </c>
      <c r="AB67" s="7">
        <f>AB$56*(1.01+0.00189*$B$5*$B$2*10^(($B$3*AB$56)/(AB$56+$B$4))/(Ventilation!$B$2-$B$2*10^(($B$3*AB$56)/(AB$56+$B$4)))*$D67/100)+2.5*$B$5*$B$2*10^(($B$3*AB$56)/(AB$56+$B$4))/(Ventilation!$B$2-$B$2*10^(($B$3*AB$56)/(AB$56+$B$4)))*$D67/100</f>
        <v>95.16714910544005</v>
      </c>
      <c r="AC67" s="7">
        <f>AC$56*(1.01+0.00189*$B$5*$B$2*10^(($B$3*AC$56)/(AC$56+$B$4))/(Ventilation!$B$2-$B$2*10^(($B$3*AC$56)/(AC$56+$B$4)))*$D67/100)+2.5*$B$5*$B$2*10^(($B$3*AC$56)/(AC$56+$B$4))/(Ventilation!$B$2-$B$2*10^(($B$3*AC$56)/(AC$56+$B$4)))*$D67/100</f>
        <v>99.60726620662113</v>
      </c>
      <c r="AD67" s="7">
        <f>AD$56*(1.01+0.00189*$B$5*$B$2*10^(($B$3*AD$56)/(AD$56+$B$4))/(Ventilation!$B$2-$B$2*10^(($B$3*AD$56)/(AD$56+$B$4)))*$D67/100)+2.5*$B$5*$B$2*10^(($B$3*AD$56)/(AD$56+$B$4))/(Ventilation!$B$2-$B$2*10^(($B$3*AD$56)/(AD$56+$B$4)))*$D67/100</f>
        <v>104.2430807790029</v>
      </c>
    </row>
    <row r="68" spans="4:30" ht="12.75">
      <c r="D68" s="4">
        <v>55</v>
      </c>
      <c r="E68" s="7">
        <f>E$56*(1.01+0.00189*$B$5*$B$2*10^(($B$3*E$56)/(E$56+$B$4))/(Ventilation!$B$2-$B$2*10^(($B$3*E$56)/(E$56+$B$4)))*$D68/100)+2.5*$B$5*$B$2*10^(($B$3*E$56)/(E$56+$B$4))/(Ventilation!$B$2-$B$2*10^(($B$3*E$56)/(E$56+$B$4)))*$D68/100</f>
        <v>30.154999756225827</v>
      </c>
      <c r="F68" s="7">
        <f>F$56*(1.01+0.00189*$B$5*$B$2*10^(($B$3*F$56)/(F$56+$B$4))/(Ventilation!$B$2-$B$2*10^(($B$3*F$56)/(F$56+$B$4)))*$D68/100)+2.5*$B$5*$B$2*10^(($B$3*F$56)/(F$56+$B$4))/(Ventilation!$B$2-$B$2*10^(($B$3*F$56)/(F$56+$B$4)))*$D68/100</f>
        <v>32.1885780641835</v>
      </c>
      <c r="G68" s="7">
        <f>G$56*(1.01+0.00189*$B$5*$B$2*10^(($B$3*G$56)/(G$56+$B$4))/(Ventilation!$B$2-$B$2*10^(($B$3*G$56)/(G$56+$B$4)))*$D68/100)+2.5*$B$5*$B$2*10^(($B$3*G$56)/(G$56+$B$4))/(Ventilation!$B$2-$B$2*10^(($B$3*G$56)/(G$56+$B$4)))*$D68/100</f>
        <v>34.28461535239768</v>
      </c>
      <c r="H68" s="7">
        <f>H$56*(1.01+0.00189*$B$5*$B$2*10^(($B$3*H$56)/(H$56+$B$4))/(Ventilation!$B$2-$B$2*10^(($B$3*H$56)/(H$56+$B$4)))*$D68/100)+2.5*$B$5*$B$2*10^(($B$3*H$56)/(H$56+$B$4))/(Ventilation!$B$2-$B$2*10^(($B$3*H$56)/(H$56+$B$4)))*$D68/100</f>
        <v>36.44654650367056</v>
      </c>
      <c r="I68" s="7">
        <f>I$56*(1.01+0.00189*$B$5*$B$2*10^(($B$3*I$56)/(I$56+$B$4))/(Ventilation!$B$2-$B$2*10^(($B$3*I$56)/(I$56+$B$4)))*$D68/100)+2.5*$B$5*$B$2*10^(($B$3*I$56)/(I$56+$B$4))/(Ventilation!$B$2-$B$2*10^(($B$3*I$56)/(I$56+$B$4)))*$D68/100</f>
        <v>38.67798578174367</v>
      </c>
      <c r="J68" s="7">
        <f>J$56*(1.01+0.00189*$B$5*$B$2*10^(($B$3*J$56)/(J$56+$B$4))/(Ventilation!$B$2-$B$2*10^(($B$3*J$56)/(J$56+$B$4)))*$D68/100)+2.5*$B$5*$B$2*10^(($B$3*J$56)/(J$56+$B$4))/(Ventilation!$B$2-$B$2*10^(($B$3*J$56)/(J$56+$B$4)))*$D68/100</f>
        <v>40.98273710630092</v>
      </c>
      <c r="K68" s="7">
        <f>K$56*(1.01+0.00189*$B$5*$B$2*10^(($B$3*K$56)/(K$56+$B$4))/(Ventilation!$B$2-$B$2*10^(($B$3*K$56)/(K$56+$B$4)))*$D68/100)+2.5*$B$5*$B$2*10^(($B$3*K$56)/(K$56+$B$4))/(Ventilation!$B$2-$B$2*10^(($B$3*K$56)/(K$56+$B$4)))*$D68/100</f>
        <v>43.364805089865285</v>
      </c>
      <c r="L68" s="7">
        <f>L$56*(1.01+0.00189*$B$5*$B$2*10^(($B$3*L$56)/(L$56+$B$4))/(Ventilation!$B$2-$B$2*10^(($B$3*L$56)/(L$56+$B$4)))*$D68/100)+2.5*$B$5*$B$2*10^(($B$3*L$56)/(L$56+$B$4))/(Ventilation!$B$2-$B$2*10^(($B$3*L$56)/(L$56+$B$4)))*$D68/100</f>
        <v>45.828406908138064</v>
      </c>
      <c r="M68" s="7">
        <f>M$56*(1.01+0.00189*$B$5*$B$2*10^(($B$3*M$56)/(M$56+$B$4))/(Ventilation!$B$2-$B$2*10^(($B$3*M$56)/(M$56+$B$4)))*$D68/100)+2.5*$B$5*$B$2*10^(($B$3*M$56)/(M$56+$B$4))/(Ventilation!$B$2-$B$2*10^(($B$3*M$56)/(M$56+$B$4)))*$D68/100</f>
        <v>48.37798508295967</v>
      </c>
      <c r="N68" s="7">
        <f>N$56*(1.01+0.00189*$B$5*$B$2*10^(($B$3*N$56)/(N$56+$B$4))/(Ventilation!$B$2-$B$2*10^(($B$3*N$56)/(N$56+$B$4)))*$D68/100)+2.5*$B$5*$B$2*10^(($B$3*N$56)/(N$56+$B$4))/(Ventilation!$B$2-$B$2*10^(($B$3*N$56)/(N$56+$B$4)))*$D68/100</f>
        <v>51.01822126560806</v>
      </c>
      <c r="O68" s="7">
        <f>O$56*(1.01+0.00189*$B$5*$B$2*10^(($B$3*O$56)/(O$56+$B$4))/(Ventilation!$B$2-$B$2*10^(($B$3*O$56)/(O$56+$B$4)))*$D68/100)+2.5*$B$5*$B$2*10^(($B$3*O$56)/(O$56+$B$4))/(Ventilation!$B$2-$B$2*10^(($B$3*O$56)/(O$56+$B$4)))*$D68/100</f>
        <v>53.75405111771382</v>
      </c>
      <c r="P68" s="7">
        <f>P$56*(1.01+0.00189*$B$5*$B$2*10^(($B$3*P$56)/(P$56+$B$4))/(Ventilation!$B$2-$B$2*10^(($B$3*P$56)/(P$56+$B$4)))*$D68/100)+2.5*$B$5*$B$2*10^(($B$3*P$56)/(P$56+$B$4))/(Ventilation!$B$2-$B$2*10^(($B$3*P$56)/(P$56+$B$4)))*$D68/100</f>
        <v>56.59068039780187</v>
      </c>
      <c r="Q68" s="7">
        <f>Q$56*(1.01+0.00189*$B$5*$B$2*10^(($B$3*Q$56)/(Q$56+$B$4))/(Ventilation!$B$2-$B$2*10^(($B$3*Q$56)/(Q$56+$B$4)))*$D68/100)+2.5*$B$5*$B$2*10^(($B$3*Q$56)/(Q$56+$B$4))/(Ventilation!$B$2-$B$2*10^(($B$3*Q$56)/(Q$56+$B$4)))*$D68/100</f>
        <v>59.533602373529575</v>
      </c>
      <c r="R68" s="7">
        <f>R$56*(1.01+0.00189*$B$5*$B$2*10^(($B$3*R$56)/(R$56+$B$4))/(Ventilation!$B$2-$B$2*10^(($B$3*R$56)/(R$56+$B$4)))*$D68/100)+2.5*$B$5*$B$2*10^(($B$3*R$56)/(R$56+$B$4))/(Ventilation!$B$2-$B$2*10^(($B$3*R$56)/(R$56+$B$4)))*$D68/100</f>
        <v>62.58861669326576</v>
      </c>
      <c r="S68" s="7">
        <f>S$56*(1.01+0.00189*$B$5*$B$2*10^(($B$3*S$56)/(S$56+$B$4))/(Ventilation!$B$2-$B$2*10^(($B$3*S$56)/(S$56+$B$4)))*$D68/100)+2.5*$B$5*$B$2*10^(($B$3*S$56)/(S$56+$B$4))/(Ventilation!$B$2-$B$2*10^(($B$3*S$56)/(S$56+$B$4)))*$D68/100</f>
        <v>65.76184986596076</v>
      </c>
      <c r="T68" s="7">
        <f>T$56*(1.01+0.00189*$B$5*$B$2*10^(($B$3*T$56)/(T$56+$B$4))/(Ventilation!$B$2-$B$2*10^(($B$3*T$56)/(T$56+$B$4)))*$D68/100)+2.5*$B$5*$B$2*10^(($B$3*T$56)/(T$56+$B$4))/(Ventilation!$B$2-$B$2*10^(($B$3*T$56)/(T$56+$B$4)))*$D68/100</f>
        <v>69.05977751554549</v>
      </c>
      <c r="U68" s="7">
        <f>U$56*(1.01+0.00189*$B$5*$B$2*10^(($B$3*U$56)/(U$56+$B$4))/(Ventilation!$B$2-$B$2*10^(($B$3*U$56)/(U$56+$B$4)))*$D68/100)+2.5*$B$5*$B$2*10^(($B$3*U$56)/(U$56+$B$4))/(Ventilation!$B$2-$B$2*10^(($B$3*U$56)/(U$56+$B$4)))*$D68/100</f>
        <v>72.48924859565707</v>
      </c>
      <c r="V68" s="7">
        <f>V$56*(1.01+0.00189*$B$5*$B$2*10^(($B$3*V$56)/(V$56+$B$4))/(Ventilation!$B$2-$B$2*10^(($B$3*V$56)/(V$56+$B$4)))*$D68/100)+2.5*$B$5*$B$2*10^(($B$3*V$56)/(V$56+$B$4))/(Ventilation!$B$2-$B$2*10^(($B$3*V$56)/(V$56+$B$4)))*$D68/100</f>
        <v>76.05751177265842</v>
      </c>
      <c r="W68" s="7">
        <f>W$56*(1.01+0.00189*$B$5*$B$2*10^(($B$3*W$56)/(W$56+$B$4))/(Ventilation!$B$2-$B$2*10^(($B$3*W$56)/(W$56+$B$4)))*$D68/100)+2.5*$B$5*$B$2*10^(($B$3*W$56)/(W$56+$B$4))/(Ventilation!$B$2-$B$2*10^(($B$3*W$56)/(W$56+$B$4)))*$D68/100</f>
        <v>79.772244210096</v>
      </c>
      <c r="X68" s="7">
        <f>X$56*(1.01+0.00189*$B$5*$B$2*10^(($B$3*X$56)/(X$56+$B$4))/(Ventilation!$B$2-$B$2*10^(($B$3*X$56)/(X$56+$B$4)))*$D68/100)+2.5*$B$5*$B$2*10^(($B$3*X$56)/(X$56+$B$4))/(Ventilation!$B$2-$B$2*10^(($B$3*X$56)/(X$56+$B$4)))*$D68/100</f>
        <v>83.64158301638349</v>
      </c>
      <c r="Y68" s="7">
        <f>Y$56*(1.01+0.00189*$B$5*$B$2*10^(($B$3*Y$56)/(Y$56+$B$4))/(Ventilation!$B$2-$B$2*10^(($B$3*Y$56)/(Y$56+$B$4)))*$D68/100)+2.5*$B$5*$B$2*10^(($B$3*Y$56)/(Y$56+$B$4))/(Ventilation!$B$2-$B$2*10^(($B$3*Y$56)/(Y$56+$B$4)))*$D68/100</f>
        <v>87.67415965015198</v>
      </c>
      <c r="Z68" s="7">
        <f>Z$56*(1.01+0.00189*$B$5*$B$2*10^(($B$3*Z$56)/(Z$56+$B$4))/(Ventilation!$B$2-$B$2*10^(($B$3*Z$56)/(Z$56+$B$4)))*$D68/100)+2.5*$B$5*$B$2*10^(($B$3*Z$56)/(Z$56+$B$4))/(Ventilation!$B$2-$B$2*10^(($B$3*Z$56)/(Z$56+$B$4)))*$D68/100</f>
        <v>91.8791376150044</v>
      </c>
      <c r="AA68" s="7">
        <f>AA$56*(1.01+0.00189*$B$5*$B$2*10^(($B$3*AA$56)/(AA$56+$B$4))/(Ventilation!$B$2-$B$2*10^(($B$3*AA$56)/(AA$56+$B$4)))*$D68/100)+2.5*$B$5*$B$2*10^(($B$3*AA$56)/(AA$56+$B$4))/(Ventilation!$B$2-$B$2*10^(($B$3*AA$56)/(AA$56+$B$4)))*$D68/100</f>
        <v>96.26625381810301</v>
      </c>
      <c r="AB68" s="7">
        <f>AB$56*(1.01+0.00189*$B$5*$B$2*10^(($B$3*AB$56)/(AB$56+$B$4))/(Ventilation!$B$2-$B$2*10^(($B$3*AB$56)/(AB$56+$B$4)))*$D68/100)+2.5*$B$5*$B$2*10^(($B$3*AB$56)/(AB$56+$B$4))/(Ventilation!$B$2-$B$2*10^(($B$3*AB$56)/(AB$56+$B$4)))*$D68/100</f>
        <v>100.84586401598406</v>
      </c>
      <c r="AC68" s="7">
        <f>AC$56*(1.01+0.00189*$B$5*$B$2*10^(($B$3*AC$56)/(AC$56+$B$4))/(Ventilation!$B$2-$B$2*10^(($B$3*AC$56)/(AC$56+$B$4)))*$D68/100)+2.5*$B$5*$B$2*10^(($B$3*AC$56)/(AC$56+$B$4))/(Ventilation!$B$2-$B$2*10^(($B$3*AC$56)/(AC$56+$B$4)))*$D68/100</f>
        <v>105.62899282728324</v>
      </c>
      <c r="AD68" s="7">
        <f>AD$56*(1.01+0.00189*$B$5*$B$2*10^(($B$3*AD$56)/(AD$56+$B$4))/(Ventilation!$B$2-$B$2*10^(($B$3*AD$56)/(AD$56+$B$4)))*$D68/100)+2.5*$B$5*$B$2*10^(($B$3*AD$56)/(AD$56+$B$4))/(Ventilation!$B$2-$B$2*10^(($B$3*AD$56)/(AD$56+$B$4)))*$D68/100</f>
        <v>110.62738885690318</v>
      </c>
    </row>
    <row r="69" spans="4:30" ht="12.75">
      <c r="D69" s="4">
        <v>60</v>
      </c>
      <c r="E69" s="7">
        <f>E$56*(1.01+0.00189*$B$5*$B$2*10^(($B$3*E$56)/(E$56+$B$4))/(Ventilation!$B$2-$B$2*10^(($B$3*E$56)/(E$56+$B$4)))*$D69/100)+2.5*$B$5*$B$2*10^(($B$3*E$56)/(E$56+$B$4))/(Ventilation!$B$2-$B$2*10^(($B$3*E$56)/(E$56+$B$4)))*$D69/100</f>
        <v>31.51909064315545</v>
      </c>
      <c r="F69" s="7">
        <f>F$56*(1.01+0.00189*$B$5*$B$2*10^(($B$3*F$56)/(F$56+$B$4))/(Ventilation!$B$2-$B$2*10^(($B$3*F$56)/(F$56+$B$4)))*$D69/100)+2.5*$B$5*$B$2*10^(($B$3*F$56)/(F$56+$B$4))/(Ventilation!$B$2-$B$2*10^(($B$3*F$56)/(F$56+$B$4)))*$D69/100</f>
        <v>33.645721524563825</v>
      </c>
      <c r="G69" s="7">
        <f>G$56*(1.01+0.00189*$B$5*$B$2*10^(($B$3*G$56)/(G$56+$B$4))/(Ventilation!$B$2-$B$2*10^(($B$3*G$56)/(G$56+$B$4)))*$D69/100)+2.5*$B$5*$B$2*10^(($B$3*G$56)/(G$56+$B$4))/(Ventilation!$B$2-$B$2*10^(($B$3*G$56)/(G$56+$B$4)))*$D69/100</f>
        <v>35.84048947534292</v>
      </c>
      <c r="H69" s="7">
        <f>H$56*(1.01+0.00189*$B$5*$B$2*10^(($B$3*H$56)/(H$56+$B$4))/(Ventilation!$B$2-$B$2*10^(($B$3*H$56)/(H$56+$B$4)))*$D69/100)+2.5*$B$5*$B$2*10^(($B$3*H$56)/(H$56+$B$4))/(Ventilation!$B$2-$B$2*10^(($B$3*H$56)/(H$56+$B$4)))*$D69/100</f>
        <v>38.107141640367885</v>
      </c>
      <c r="I69" s="7">
        <f>I$56*(1.01+0.00189*$B$5*$B$2*10^(($B$3*I$56)/(I$56+$B$4))/(Ventilation!$B$2-$B$2*10^(($B$3*I$56)/(I$56+$B$4)))*$D69/100)+2.5*$B$5*$B$2*10^(($B$3*I$56)/(I$56+$B$4))/(Ventilation!$B$2-$B$2*10^(($B$3*I$56)/(I$56+$B$4)))*$D69/100</f>
        <v>40.44962085281128</v>
      </c>
      <c r="J69" s="7">
        <f>J$56*(1.01+0.00189*$B$5*$B$2*10^(($B$3*J$56)/(J$56+$B$4))/(Ventilation!$B$2-$B$2*10^(($B$3*J$56)/(J$56+$B$4)))*$D69/100)+2.5*$B$5*$B$2*10^(($B$3*J$56)/(J$56+$B$4))/(Ventilation!$B$2-$B$2*10^(($B$3*J$56)/(J$56+$B$4)))*$D69/100</f>
        <v>42.87207684323735</v>
      </c>
      <c r="K69" s="7">
        <f>K$56*(1.01+0.00189*$B$5*$B$2*10^(($B$3*K$56)/(K$56+$B$4))/(Ventilation!$B$2-$B$2*10^(($B$3*K$56)/(K$56+$B$4)))*$D69/100)+2.5*$B$5*$B$2*10^(($B$3*K$56)/(K$56+$B$4))/(Ventilation!$B$2-$B$2*10^(($B$3*K$56)/(K$56+$B$4)))*$D69/100</f>
        <v>45.37887827985304</v>
      </c>
      <c r="L69" s="7">
        <f>L$56*(1.01+0.00189*$B$5*$B$2*10^(($B$3*L$56)/(L$56+$B$4))/(Ventilation!$B$2-$B$2*10^(($B$3*L$56)/(L$56+$B$4)))*$D69/100)+2.5*$B$5*$B$2*10^(($B$3*L$56)/(L$56+$B$4))/(Ventilation!$B$2-$B$2*10^(($B$3*L$56)/(L$56+$B$4)))*$D69/100</f>
        <v>47.97462571796879</v>
      </c>
      <c r="M69" s="7">
        <f>M$56*(1.01+0.00189*$B$5*$B$2*10^(($B$3*M$56)/(M$56+$B$4))/(Ventilation!$B$2-$B$2*10^(($B$3*M$56)/(M$56+$B$4)))*$D69/100)+2.5*$B$5*$B$2*10^(($B$3*M$56)/(M$56+$B$4))/(Ventilation!$B$2-$B$2*10^(($B$3*M$56)/(M$56+$B$4)))*$D69/100</f>
        <v>50.66416554504691</v>
      </c>
      <c r="N69" s="7">
        <f>N$56*(1.01+0.00189*$B$5*$B$2*10^(($B$3*N$56)/(N$56+$B$4))/(Ventilation!$B$2-$B$2*10^(($B$3*N$56)/(N$56+$B$4)))*$D69/100)+2.5*$B$5*$B$2*10^(($B$3*N$56)/(N$56+$B$4))/(Ventilation!$B$2-$B$2*10^(($B$3*N$56)/(N$56+$B$4)))*$D69/100</f>
        <v>53.45260501702697</v>
      </c>
      <c r="O69" s="7">
        <f>O$56*(1.01+0.00189*$B$5*$B$2*10^(($B$3*O$56)/(O$56+$B$4))/(Ventilation!$B$2-$B$2*10^(($B$3*O$56)/(O$56+$B$4)))*$D69/100)+2.5*$B$5*$B$2*10^(($B$3*O$56)/(O$56+$B$4))/(Ventilation!$B$2-$B$2*10^(($B$3*O$56)/(O$56+$B$4)))*$D69/100</f>
        <v>56.34532849205144</v>
      </c>
      <c r="P69" s="7">
        <f>P$56*(1.01+0.00189*$B$5*$B$2*10^(($B$3*P$56)/(P$56+$B$4))/(Ventilation!$B$2-$B$2*10^(($B$3*P$56)/(P$56+$B$4)))*$D69/100)+2.5*$B$5*$B$2*10^(($B$3*P$56)/(P$56+$B$4))/(Ventilation!$B$2-$B$2*10^(($B$3*P$56)/(P$56+$B$4)))*$D69/100</f>
        <v>59.34801497942021</v>
      </c>
      <c r="Q69" s="7">
        <f>Q$56*(1.01+0.00189*$B$5*$B$2*10^(($B$3*Q$56)/(Q$56+$B$4))/(Ventilation!$B$2-$B$2*10^(($B$3*Q$56)/(Q$56+$B$4)))*$D69/100)+2.5*$B$5*$B$2*10^(($B$3*Q$56)/(Q$56+$B$4))/(Ventilation!$B$2-$B$2*10^(($B$3*Q$56)/(Q$56+$B$4)))*$D69/100</f>
        <v>62.46665713475953</v>
      </c>
      <c r="R69" s="7">
        <f>R$56*(1.01+0.00189*$B$5*$B$2*10^(($B$3*R$56)/(R$56+$B$4))/(Ventilation!$B$2-$B$2*10^(($B$3*R$56)/(R$56+$B$4)))*$D69/100)+2.5*$B$5*$B$2*10^(($B$3*R$56)/(R$56+$B$4))/(Ventilation!$B$2-$B$2*10^(($B$3*R$56)/(R$56+$B$4)))*$D69/100</f>
        <v>65.70758184719904</v>
      </c>
      <c r="S69" s="7">
        <f>S$56*(1.01+0.00189*$B$5*$B$2*10^(($B$3*S$56)/(S$56+$B$4))/(Ventilation!$B$2-$B$2*10^(($B$3*S$56)/(S$56+$B$4)))*$D69/100)+2.5*$B$5*$B$2*10^(($B$3*S$56)/(S$56+$B$4))/(Ventilation!$B$2-$B$2*10^(($B$3*S$56)/(S$56+$B$4)))*$D69/100</f>
        <v>69.07747258104811</v>
      </c>
      <c r="T69" s="7">
        <f>T$56*(1.01+0.00189*$B$5*$B$2*10^(($B$3*T$56)/(T$56+$B$4))/(Ventilation!$B$2-$B$2*10^(($B$3*T$56)/(T$56+$B$4)))*$D69/100)+2.5*$B$5*$B$2*10^(($B$3*T$56)/(T$56+$B$4))/(Ventilation!$B$2-$B$2*10^(($B$3*T$56)/(T$56+$B$4)))*$D69/100</f>
        <v>72.58339365332236</v>
      </c>
      <c r="U69" s="7">
        <f>U$56*(1.01+0.00189*$B$5*$B$2*10^(($B$3*U$56)/(U$56+$B$4))/(Ventilation!$B$2-$B$2*10^(($B$3*U$56)/(U$56+$B$4)))*$D69/100)+2.5*$B$5*$B$2*10^(($B$3*U$56)/(U$56+$B$4))/(Ventilation!$B$2-$B$2*10^(($B$3*U$56)/(U$56+$B$4)))*$D69/100</f>
        <v>76.23281664980772</v>
      </c>
      <c r="V69" s="7">
        <f>V$56*(1.01+0.00189*$B$5*$B$2*10^(($B$3*V$56)/(V$56+$B$4))/(Ventilation!$B$2-$B$2*10^(($B$3*V$56)/(V$56+$B$4)))*$D69/100)+2.5*$B$5*$B$2*10^(($B$3*V$56)/(V$56+$B$4))/(Ventilation!$B$2-$B$2*10^(($B$3*V$56)/(V$56+$B$4)))*$D69/100</f>
        <v>80.03364920653644</v>
      </c>
      <c r="W69" s="7">
        <f>W$56*(1.01+0.00189*$B$5*$B$2*10^(($B$3*W$56)/(W$56+$B$4))/(Ventilation!$B$2-$B$2*10^(($B$3*W$56)/(W$56+$B$4)))*$D69/100)+2.5*$B$5*$B$2*10^(($B$3*W$56)/(W$56+$B$4))/(Ventilation!$B$2-$B$2*10^(($B$3*W$56)/(W$56+$B$4)))*$D69/100</f>
        <v>83.99426641101383</v>
      </c>
      <c r="X69" s="7">
        <f>X$56*(1.01+0.00189*$B$5*$B$2*10^(($B$3*X$56)/(X$56+$B$4))/(Ventilation!$B$2-$B$2*10^(($B$3*X$56)/(X$56+$B$4)))*$D69/100)+2.5*$B$5*$B$2*10^(($B$3*X$56)/(X$56+$B$4))/(Ventilation!$B$2-$B$2*10^(($B$3*X$56)/(X$56+$B$4)))*$D69/100</f>
        <v>88.123545108782</v>
      </c>
      <c r="Y69" s="7">
        <f>Y$56*(1.01+0.00189*$B$5*$B$2*10^(($B$3*Y$56)/(Y$56+$B$4))/(Ventilation!$B$2-$B$2*10^(($B$3*Y$56)/(Y$56+$B$4)))*$D69/100)+2.5*$B$5*$B$2*10^(($B$3*Y$56)/(Y$56+$B$4))/(Ventilation!$B$2-$B$2*10^(($B$3*Y$56)/(Y$56+$B$4)))*$D69/100</f>
        <v>92.43090143652942</v>
      </c>
      <c r="Z69" s="7">
        <f>Z$56*(1.01+0.00189*$B$5*$B$2*10^(($B$3*Z$56)/(Z$56+$B$4))/(Ventilation!$B$2-$B$2*10^(($B$3*Z$56)/(Z$56+$B$4)))*$D69/100)+2.5*$B$5*$B$2*10^(($B$3*Z$56)/(Z$56+$B$4))/(Ventilation!$B$2-$B$2*10^(($B$3*Z$56)/(Z$56+$B$4)))*$D69/100</f>
        <v>96.92633194364116</v>
      </c>
      <c r="AA69" s="7">
        <f>AA$56*(1.01+0.00189*$B$5*$B$2*10^(($B$3*AA$56)/(AA$56+$B$4))/(Ventilation!$B$2-$B$2*10^(($B$3*AA$56)/(AA$56+$B$4)))*$D69/100)+2.5*$B$5*$B$2*10^(($B$3*AA$56)/(AA$56+$B$4))/(Ventilation!$B$2-$B$2*10^(($B$3*AA$56)/(AA$56+$B$4)))*$D69/100</f>
        <v>101.62045871065783</v>
      </c>
      <c r="AB69" s="7">
        <f>AB$56*(1.01+0.00189*$B$5*$B$2*10^(($B$3*AB$56)/(AB$56+$B$4))/(Ventilation!$B$2-$B$2*10^(($B$3*AB$56)/(AB$56+$B$4)))*$D69/100)+2.5*$B$5*$B$2*10^(($B$3*AB$56)/(AB$56+$B$4))/(Ventilation!$B$2-$B$2*10^(($B$3*AB$56)/(AB$56+$B$4)))*$D69/100</f>
        <v>106.52457892652808</v>
      </c>
      <c r="AC69" s="7">
        <f>AC$56*(1.01+0.00189*$B$5*$B$2*10^(($B$3*AC$56)/(AC$56+$B$4))/(Ventilation!$B$2-$B$2*10^(($B$3*AC$56)/(AC$56+$B$4)))*$D69/100)+2.5*$B$5*$B$2*10^(($B$3*AC$56)/(AC$56+$B$4))/(Ventilation!$B$2-$B$2*10^(($B$3*AC$56)/(AC$56+$B$4)))*$D69/100</f>
        <v>111.65071944794536</v>
      </c>
      <c r="AD69" s="7">
        <f>AD$56*(1.01+0.00189*$B$5*$B$2*10^(($B$3*AD$56)/(AD$56+$B$4))/(Ventilation!$B$2-$B$2*10^(($B$3*AD$56)/(AD$56+$B$4)))*$D69/100)+2.5*$B$5*$B$2*10^(($B$3*AD$56)/(AD$56+$B$4))/(Ventilation!$B$2-$B$2*10^(($B$3*AD$56)/(AD$56+$B$4)))*$D69/100</f>
        <v>117.01169693480347</v>
      </c>
    </row>
    <row r="70" spans="4:30" ht="12.75">
      <c r="D70" s="4">
        <v>65</v>
      </c>
      <c r="E70" s="7">
        <f>E$56*(1.01+0.00189*$B$5*$B$2*10^(($B$3*E$56)/(E$56+$B$4))/(Ventilation!$B$2-$B$2*10^(($B$3*E$56)/(E$56+$B$4)))*$D70/100)+2.5*$B$5*$B$2*10^(($B$3*E$56)/(E$56+$B$4))/(Ventilation!$B$2-$B$2*10^(($B$3*E$56)/(E$56+$B$4)))*$D70/100</f>
        <v>32.88318153008507</v>
      </c>
      <c r="F70" s="7">
        <f>F$56*(1.01+0.00189*$B$5*$B$2*10^(($B$3*F$56)/(F$56+$B$4))/(Ventilation!$B$2-$B$2*10^(($B$3*F$56)/(F$56+$B$4)))*$D70/100)+2.5*$B$5*$B$2*10^(($B$3*F$56)/(F$56+$B$4))/(Ventilation!$B$2-$B$2*10^(($B$3*F$56)/(F$56+$B$4)))*$D70/100</f>
        <v>35.10286498494415</v>
      </c>
      <c r="G70" s="7">
        <f>G$56*(1.01+0.00189*$B$5*$B$2*10^(($B$3*G$56)/(G$56+$B$4))/(Ventilation!$B$2-$B$2*10^(($B$3*G$56)/(G$56+$B$4)))*$D70/100)+2.5*$B$5*$B$2*10^(($B$3*G$56)/(G$56+$B$4))/(Ventilation!$B$2-$B$2*10^(($B$3*G$56)/(G$56+$B$4)))*$D70/100</f>
        <v>37.39636359828816</v>
      </c>
      <c r="H70" s="7">
        <f>H$56*(1.01+0.00189*$B$5*$B$2*10^(($B$3*H$56)/(H$56+$B$4))/(Ventilation!$B$2-$B$2*10^(($B$3*H$56)/(H$56+$B$4)))*$D70/100)+2.5*$B$5*$B$2*10^(($B$3*H$56)/(H$56+$B$4))/(Ventilation!$B$2-$B$2*10^(($B$3*H$56)/(H$56+$B$4)))*$D70/100</f>
        <v>39.76773677706521</v>
      </c>
      <c r="I70" s="7">
        <f>I$56*(1.01+0.00189*$B$5*$B$2*10^(($B$3*I$56)/(I$56+$B$4))/(Ventilation!$B$2-$B$2*10^(($B$3*I$56)/(I$56+$B$4)))*$D70/100)+2.5*$B$5*$B$2*10^(($B$3*I$56)/(I$56+$B$4))/(Ventilation!$B$2-$B$2*10^(($B$3*I$56)/(I$56+$B$4)))*$D70/100</f>
        <v>42.221255923878886</v>
      </c>
      <c r="J70" s="7">
        <f>J$56*(1.01+0.00189*$B$5*$B$2*10^(($B$3*J$56)/(J$56+$B$4))/(Ventilation!$B$2-$B$2*10^(($B$3*J$56)/(J$56+$B$4)))*$D70/100)+2.5*$B$5*$B$2*10^(($B$3*J$56)/(J$56+$B$4))/(Ventilation!$B$2-$B$2*10^(($B$3*J$56)/(J$56+$B$4)))*$D70/100</f>
        <v>44.7614165801738</v>
      </c>
      <c r="K70" s="7">
        <f>K$56*(1.01+0.00189*$B$5*$B$2*10^(($B$3*K$56)/(K$56+$B$4))/(Ventilation!$B$2-$B$2*10^(($B$3*K$56)/(K$56+$B$4)))*$D70/100)+2.5*$B$5*$B$2*10^(($B$3*K$56)/(K$56+$B$4))/(Ventilation!$B$2-$B$2*10^(($B$3*K$56)/(K$56+$B$4)))*$D70/100</f>
        <v>47.39295146984079</v>
      </c>
      <c r="L70" s="7">
        <f>L$56*(1.01+0.00189*$B$5*$B$2*10^(($B$3*L$56)/(L$56+$B$4))/(Ventilation!$B$2-$B$2*10^(($B$3*L$56)/(L$56+$B$4)))*$D70/100)+2.5*$B$5*$B$2*10^(($B$3*L$56)/(L$56+$B$4))/(Ventilation!$B$2-$B$2*10^(($B$3*L$56)/(L$56+$B$4)))*$D70/100</f>
        <v>50.12084452779953</v>
      </c>
      <c r="M70" s="7">
        <f>M$56*(1.01+0.00189*$B$5*$B$2*10^(($B$3*M$56)/(M$56+$B$4))/(Ventilation!$B$2-$B$2*10^(($B$3*M$56)/(M$56+$B$4)))*$D70/100)+2.5*$B$5*$B$2*10^(($B$3*M$56)/(M$56+$B$4))/(Ventilation!$B$2-$B$2*10^(($B$3*M$56)/(M$56+$B$4)))*$D70/100</f>
        <v>52.95034600713416</v>
      </c>
      <c r="N70" s="7">
        <f>N$56*(1.01+0.00189*$B$5*$B$2*10^(($B$3*N$56)/(N$56+$B$4))/(Ventilation!$B$2-$B$2*10^(($B$3*N$56)/(N$56+$B$4)))*$D70/100)+2.5*$B$5*$B$2*10^(($B$3*N$56)/(N$56+$B$4))/(Ventilation!$B$2-$B$2*10^(($B$3*N$56)/(N$56+$B$4)))*$D70/100</f>
        <v>55.88698876844589</v>
      </c>
      <c r="O70" s="7">
        <f>O$56*(1.01+0.00189*$B$5*$B$2*10^(($B$3*O$56)/(O$56+$B$4))/(Ventilation!$B$2-$B$2*10^(($B$3*O$56)/(O$56+$B$4)))*$D70/100)+2.5*$B$5*$B$2*10^(($B$3*O$56)/(O$56+$B$4))/(Ventilation!$B$2-$B$2*10^(($B$3*O$56)/(O$56+$B$4)))*$D70/100</f>
        <v>58.936605866389066</v>
      </c>
      <c r="P70" s="7">
        <f>P$56*(1.01+0.00189*$B$5*$B$2*10^(($B$3*P$56)/(P$56+$B$4))/(Ventilation!$B$2-$B$2*10^(($B$3*P$56)/(P$56+$B$4)))*$D70/100)+2.5*$B$5*$B$2*10^(($B$3*P$56)/(P$56+$B$4))/(Ventilation!$B$2-$B$2*10^(($B$3*P$56)/(P$56+$B$4)))*$D70/100</f>
        <v>62.105349561038565</v>
      </c>
      <c r="Q70" s="7">
        <f>Q$56*(1.01+0.00189*$B$5*$B$2*10^(($B$3*Q$56)/(Q$56+$B$4))/(Ventilation!$B$2-$B$2*10^(($B$3*Q$56)/(Q$56+$B$4)))*$D70/100)+2.5*$B$5*$B$2*10^(($B$3*Q$56)/(Q$56+$B$4))/(Ventilation!$B$2-$B$2*10^(($B$3*Q$56)/(Q$56+$B$4)))*$D70/100</f>
        <v>65.3997118959895</v>
      </c>
      <c r="R70" s="7">
        <f>R$56*(1.01+0.00189*$B$5*$B$2*10^(($B$3*R$56)/(R$56+$B$4))/(Ventilation!$B$2-$B$2*10^(($B$3*R$56)/(R$56+$B$4)))*$D70/100)+2.5*$B$5*$B$2*10^(($B$3*R$56)/(R$56+$B$4))/(Ventilation!$B$2-$B$2*10^(($B$3*R$56)/(R$56+$B$4)))*$D70/100</f>
        <v>68.82654700113227</v>
      </c>
      <c r="S70" s="7">
        <f>S$56*(1.01+0.00189*$B$5*$B$2*10^(($B$3*S$56)/(S$56+$B$4))/(Ventilation!$B$2-$B$2*10^(($B$3*S$56)/(S$56+$B$4)))*$D70/100)+2.5*$B$5*$B$2*10^(($B$3*S$56)/(S$56+$B$4))/(Ventilation!$B$2-$B$2*10^(($B$3*S$56)/(S$56+$B$4)))*$D70/100</f>
        <v>72.39309529613546</v>
      </c>
      <c r="T70" s="7">
        <f>T$56*(1.01+0.00189*$B$5*$B$2*10^(($B$3*T$56)/(T$56+$B$4))/(Ventilation!$B$2-$B$2*10^(($B$3*T$56)/(T$56+$B$4)))*$D70/100)+2.5*$B$5*$B$2*10^(($B$3*T$56)/(T$56+$B$4))/(Ventilation!$B$2-$B$2*10^(($B$3*T$56)/(T$56+$B$4)))*$D70/100</f>
        <v>76.10700979109922</v>
      </c>
      <c r="U70" s="7">
        <f>U$56*(1.01+0.00189*$B$5*$B$2*10^(($B$3*U$56)/(U$56+$B$4))/(Ventilation!$B$2-$B$2*10^(($B$3*U$56)/(U$56+$B$4)))*$D70/100)+2.5*$B$5*$B$2*10^(($B$3*U$56)/(U$56+$B$4))/(Ventilation!$B$2-$B$2*10^(($B$3*U$56)/(U$56+$B$4)))*$D70/100</f>
        <v>79.97638470395836</v>
      </c>
      <c r="V70" s="7">
        <f>V$56*(1.01+0.00189*$B$5*$B$2*10^(($B$3*V$56)/(V$56+$B$4))/(Ventilation!$B$2-$B$2*10^(($B$3*V$56)/(V$56+$B$4)))*$D70/100)+2.5*$B$5*$B$2*10^(($B$3*V$56)/(V$56+$B$4))/(Ventilation!$B$2-$B$2*10^(($B$3*V$56)/(V$56+$B$4)))*$D70/100</f>
        <v>84.00978664041449</v>
      </c>
      <c r="W70" s="7">
        <f>W$56*(1.01+0.00189*$B$5*$B$2*10^(($B$3*W$56)/(W$56+$B$4))/(Ventilation!$B$2-$B$2*10^(($B$3*W$56)/(W$56+$B$4)))*$D70/100)+2.5*$B$5*$B$2*10^(($B$3*W$56)/(W$56+$B$4))/(Ventilation!$B$2-$B$2*10^(($B$3*W$56)/(W$56+$B$4)))*$D70/100</f>
        <v>88.21628861193163</v>
      </c>
      <c r="X70" s="7">
        <f>X$56*(1.01+0.00189*$B$5*$B$2*10^(($B$3*X$56)/(X$56+$B$4))/(Ventilation!$B$2-$B$2*10^(($B$3*X$56)/(X$56+$B$4)))*$D70/100)+2.5*$B$5*$B$2*10^(($B$3*X$56)/(X$56+$B$4))/(Ventilation!$B$2-$B$2*10^(($B$3*X$56)/(X$56+$B$4)))*$D70/100</f>
        <v>92.6055072011805</v>
      </c>
      <c r="Y70" s="7">
        <f>Y$56*(1.01+0.00189*$B$5*$B$2*10^(($B$3*Y$56)/(Y$56+$B$4))/(Ventilation!$B$2-$B$2*10^(($B$3*Y$56)/(Y$56+$B$4)))*$D70/100)+2.5*$B$5*$B$2*10^(($B$3*Y$56)/(Y$56+$B$4))/(Ventilation!$B$2-$B$2*10^(($B$3*Y$56)/(Y$56+$B$4)))*$D70/100</f>
        <v>97.18764322290687</v>
      </c>
      <c r="Z70" s="7">
        <f>Z$56*(1.01+0.00189*$B$5*$B$2*10^(($B$3*Z$56)/(Z$56+$B$4))/(Ventilation!$B$2-$B$2*10^(($B$3*Z$56)/(Z$56+$B$4)))*$D70/100)+2.5*$B$5*$B$2*10^(($B$3*Z$56)/(Z$56+$B$4))/(Ventilation!$B$2-$B$2*10^(($B$3*Z$56)/(Z$56+$B$4)))*$D70/100</f>
        <v>101.97352627227792</v>
      </c>
      <c r="AA70" s="7">
        <f>AA$56*(1.01+0.00189*$B$5*$B$2*10^(($B$3*AA$56)/(AA$56+$B$4))/(Ventilation!$B$2-$B$2*10^(($B$3*AA$56)/(AA$56+$B$4)))*$D70/100)+2.5*$B$5*$B$2*10^(($B$3*AA$56)/(AA$56+$B$4))/(Ventilation!$B$2-$B$2*10^(($B$3*AA$56)/(AA$56+$B$4)))*$D70/100</f>
        <v>106.97466360321263</v>
      </c>
      <c r="AB70" s="7">
        <f>AB$56*(1.01+0.00189*$B$5*$B$2*10^(($B$3*AB$56)/(AB$56+$B$4))/(Ventilation!$B$2-$B$2*10^(($B$3*AB$56)/(AB$56+$B$4)))*$D70/100)+2.5*$B$5*$B$2*10^(($B$3*AB$56)/(AB$56+$B$4))/(Ventilation!$B$2-$B$2*10^(($B$3*AB$56)/(AB$56+$B$4)))*$D70/100</f>
        <v>112.20329383707207</v>
      </c>
      <c r="AC70" s="7">
        <f>AC$56*(1.01+0.00189*$B$5*$B$2*10^(($B$3*AC$56)/(AC$56+$B$4))/(Ventilation!$B$2-$B$2*10^(($B$3*AC$56)/(AC$56+$B$4)))*$D70/100)+2.5*$B$5*$B$2*10^(($B$3*AC$56)/(AC$56+$B$4))/(Ventilation!$B$2-$B$2*10^(($B$3*AC$56)/(AC$56+$B$4)))*$D70/100</f>
        <v>117.67244606860748</v>
      </c>
      <c r="AD70" s="7">
        <f>AD$56*(1.01+0.00189*$B$5*$B$2*10^(($B$3*AD$56)/(AD$56+$B$4))/(Ventilation!$B$2-$B$2*10^(($B$3*AD$56)/(AD$56+$B$4)))*$D70/100)+2.5*$B$5*$B$2*10^(($B$3*AD$56)/(AD$56+$B$4))/(Ventilation!$B$2-$B$2*10^(($B$3*AD$56)/(AD$56+$B$4)))*$D70/100</f>
        <v>123.39600501270377</v>
      </c>
    </row>
    <row r="71" spans="4:30" ht="12.75">
      <c r="D71" s="4">
        <v>70</v>
      </c>
      <c r="E71" s="7">
        <f>E$56*(1.01+0.00189*$B$5*$B$2*10^(($B$3*E$56)/(E$56+$B$4))/(Ventilation!$B$2-$B$2*10^(($B$3*E$56)/(E$56+$B$4)))*$D71/100)+2.5*$B$5*$B$2*10^(($B$3*E$56)/(E$56+$B$4))/(Ventilation!$B$2-$B$2*10^(($B$3*E$56)/(E$56+$B$4)))*$D71/100</f>
        <v>34.24727241701469</v>
      </c>
      <c r="F71" s="7">
        <f>F$56*(1.01+0.00189*$B$5*$B$2*10^(($B$3*F$56)/(F$56+$B$4))/(Ventilation!$B$2-$B$2*10^(($B$3*F$56)/(F$56+$B$4)))*$D71/100)+2.5*$B$5*$B$2*10^(($B$3*F$56)/(F$56+$B$4))/(Ventilation!$B$2-$B$2*10^(($B$3*F$56)/(F$56+$B$4)))*$D71/100</f>
        <v>36.56000844532446</v>
      </c>
      <c r="G71" s="7">
        <f>G$56*(1.01+0.00189*$B$5*$B$2*10^(($B$3*G$56)/(G$56+$B$4))/(Ventilation!$B$2-$B$2*10^(($B$3*G$56)/(G$56+$B$4)))*$D71/100)+2.5*$B$5*$B$2*10^(($B$3*G$56)/(G$56+$B$4))/(Ventilation!$B$2-$B$2*10^(($B$3*G$56)/(G$56+$B$4)))*$D71/100</f>
        <v>38.9522377212334</v>
      </c>
      <c r="H71" s="7">
        <f>H$56*(1.01+0.00189*$B$5*$B$2*10^(($B$3*H$56)/(H$56+$B$4))/(Ventilation!$B$2-$B$2*10^(($B$3*H$56)/(H$56+$B$4)))*$D71/100)+2.5*$B$5*$B$2*10^(($B$3*H$56)/(H$56+$B$4))/(Ventilation!$B$2-$B$2*10^(($B$3*H$56)/(H$56+$B$4)))*$D71/100</f>
        <v>41.42833191376253</v>
      </c>
      <c r="I71" s="7">
        <f>I$56*(1.01+0.00189*$B$5*$B$2*10^(($B$3*I$56)/(I$56+$B$4))/(Ventilation!$B$2-$B$2*10^(($B$3*I$56)/(I$56+$B$4)))*$D71/100)+2.5*$B$5*$B$2*10^(($B$3*I$56)/(I$56+$B$4))/(Ventilation!$B$2-$B$2*10^(($B$3*I$56)/(I$56+$B$4)))*$D71/100</f>
        <v>43.99289099494649</v>
      </c>
      <c r="J71" s="7">
        <f>J$56*(1.01+0.00189*$B$5*$B$2*10^(($B$3*J$56)/(J$56+$B$4))/(Ventilation!$B$2-$B$2*10^(($B$3*J$56)/(J$56+$B$4)))*$D71/100)+2.5*$B$5*$B$2*10^(($B$3*J$56)/(J$56+$B$4))/(Ventilation!$B$2-$B$2*10^(($B$3*J$56)/(J$56+$B$4)))*$D71/100</f>
        <v>46.65075631711025</v>
      </c>
      <c r="K71" s="7">
        <f>K$56*(1.01+0.00189*$B$5*$B$2*10^(($B$3*K$56)/(K$56+$B$4))/(Ventilation!$B$2-$B$2*10^(($B$3*K$56)/(K$56+$B$4)))*$D71/100)+2.5*$B$5*$B$2*10^(($B$3*K$56)/(K$56+$B$4))/(Ventilation!$B$2-$B$2*10^(($B$3*K$56)/(K$56+$B$4)))*$D71/100</f>
        <v>49.40702465982855</v>
      </c>
      <c r="L71" s="7">
        <f>L$56*(1.01+0.00189*$B$5*$B$2*10^(($B$3*L$56)/(L$56+$B$4))/(Ventilation!$B$2-$B$2*10^(($B$3*L$56)/(L$56+$B$4)))*$D71/100)+2.5*$B$5*$B$2*10^(($B$3*L$56)/(L$56+$B$4))/(Ventilation!$B$2-$B$2*10^(($B$3*L$56)/(L$56+$B$4)))*$D71/100</f>
        <v>52.26706333763026</v>
      </c>
      <c r="M71" s="7">
        <f>M$56*(1.01+0.00189*$B$5*$B$2*10^(($B$3*M$56)/(M$56+$B$4))/(Ventilation!$B$2-$B$2*10^(($B$3*M$56)/(M$56+$B$4)))*$D71/100)+2.5*$B$5*$B$2*10^(($B$3*M$56)/(M$56+$B$4))/(Ventilation!$B$2-$B$2*10^(($B$3*M$56)/(M$56+$B$4)))*$D71/100</f>
        <v>55.2365264692214</v>
      </c>
      <c r="N71" s="7">
        <f>N$56*(1.01+0.00189*$B$5*$B$2*10^(($B$3*N$56)/(N$56+$B$4))/(Ventilation!$B$2-$B$2*10^(($B$3*N$56)/(N$56+$B$4)))*$D71/100)+2.5*$B$5*$B$2*10^(($B$3*N$56)/(N$56+$B$4))/(Ventilation!$B$2-$B$2*10^(($B$3*N$56)/(N$56+$B$4)))*$D71/100</f>
        <v>58.32137251986481</v>
      </c>
      <c r="O71" s="7">
        <f>O$56*(1.01+0.00189*$B$5*$B$2*10^(($B$3*O$56)/(O$56+$B$4))/(Ventilation!$B$2-$B$2*10^(($B$3*O$56)/(O$56+$B$4)))*$D71/100)+2.5*$B$5*$B$2*10^(($B$3*O$56)/(O$56+$B$4))/(Ventilation!$B$2-$B$2*10^(($B$3*O$56)/(O$56+$B$4)))*$D71/100</f>
        <v>61.52788324072668</v>
      </c>
      <c r="P71" s="7">
        <f>P$56*(1.01+0.00189*$B$5*$B$2*10^(($B$3*P$56)/(P$56+$B$4))/(Ventilation!$B$2-$B$2*10^(($B$3*P$56)/(P$56+$B$4)))*$D71/100)+2.5*$B$5*$B$2*10^(($B$3*P$56)/(P$56+$B$4))/(Ventilation!$B$2-$B$2*10^(($B$3*P$56)/(P$56+$B$4)))*$D71/100</f>
        <v>64.86268414265692</v>
      </c>
      <c r="Q71" s="7">
        <f>Q$56*(1.01+0.00189*$B$5*$B$2*10^(($B$3*Q$56)/(Q$56+$B$4))/(Ventilation!$B$2-$B$2*10^(($B$3*Q$56)/(Q$56+$B$4)))*$D71/100)+2.5*$B$5*$B$2*10^(($B$3*Q$56)/(Q$56+$B$4))/(Ventilation!$B$2-$B$2*10^(($B$3*Q$56)/(Q$56+$B$4)))*$D71/100</f>
        <v>68.33276665721947</v>
      </c>
      <c r="R71" s="7">
        <f>R$56*(1.01+0.00189*$B$5*$B$2*10^(($B$3*R$56)/(R$56+$B$4))/(Ventilation!$B$2-$B$2*10^(($B$3*R$56)/(R$56+$B$4)))*$D71/100)+2.5*$B$5*$B$2*10^(($B$3*R$56)/(R$56+$B$4))/(Ventilation!$B$2-$B$2*10^(($B$3*R$56)/(R$56+$B$4)))*$D71/100</f>
        <v>71.94551215506553</v>
      </c>
      <c r="S71" s="7">
        <f>S$56*(1.01+0.00189*$B$5*$B$2*10^(($B$3*S$56)/(S$56+$B$4))/(Ventilation!$B$2-$B$2*10^(($B$3*S$56)/(S$56+$B$4)))*$D71/100)+2.5*$B$5*$B$2*10^(($B$3*S$56)/(S$56+$B$4))/(Ventilation!$B$2-$B$2*10^(($B$3*S$56)/(S$56+$B$4)))*$D71/100</f>
        <v>75.7087180112228</v>
      </c>
      <c r="T71" s="7">
        <f>T$56*(1.01+0.00189*$B$5*$B$2*10^(($B$3*T$56)/(T$56+$B$4))/(Ventilation!$B$2-$B$2*10^(($B$3*T$56)/(T$56+$B$4)))*$D71/100)+2.5*$B$5*$B$2*10^(($B$3*T$56)/(T$56+$B$4))/(Ventilation!$B$2-$B$2*10^(($B$3*T$56)/(T$56+$B$4)))*$D71/100</f>
        <v>79.63062592887609</v>
      </c>
      <c r="U71" s="7">
        <f>U$56*(1.01+0.00189*$B$5*$B$2*10^(($B$3*U$56)/(U$56+$B$4))/(Ventilation!$B$2-$B$2*10^(($B$3*U$56)/(U$56+$B$4)))*$D71/100)+2.5*$B$5*$B$2*10^(($B$3*U$56)/(U$56+$B$4))/(Ventilation!$B$2-$B$2*10^(($B$3*U$56)/(U$56+$B$4)))*$D71/100</f>
        <v>83.719952758109</v>
      </c>
      <c r="V71" s="7">
        <f>V$56*(1.01+0.00189*$B$5*$B$2*10^(($B$3*V$56)/(V$56+$B$4))/(Ventilation!$B$2-$B$2*10^(($B$3*V$56)/(V$56+$B$4)))*$D71/100)+2.5*$B$5*$B$2*10^(($B$3*V$56)/(V$56+$B$4))/(Ventilation!$B$2-$B$2*10^(($B$3*V$56)/(V$56+$B$4)))*$D71/100</f>
        <v>87.98592407429253</v>
      </c>
      <c r="W71" s="7">
        <f>W$56*(1.01+0.00189*$B$5*$B$2*10^(($B$3*W$56)/(W$56+$B$4))/(Ventilation!$B$2-$B$2*10^(($B$3*W$56)/(W$56+$B$4)))*$D71/100)+2.5*$B$5*$B$2*10^(($B$3*W$56)/(W$56+$B$4))/(Ventilation!$B$2-$B$2*10^(($B$3*W$56)/(W$56+$B$4)))*$D71/100</f>
        <v>92.43831081284944</v>
      </c>
      <c r="X71" s="7">
        <f>X$56*(1.01+0.00189*$B$5*$B$2*10^(($B$3*X$56)/(X$56+$B$4))/(Ventilation!$B$2-$B$2*10^(($B$3*X$56)/(X$56+$B$4)))*$D71/100)+2.5*$B$5*$B$2*10^(($B$3*X$56)/(X$56+$B$4))/(Ventilation!$B$2-$B$2*10^(($B$3*X$56)/(X$56+$B$4)))*$D71/100</f>
        <v>97.087469293579</v>
      </c>
      <c r="Y71" s="7">
        <f>Y$56*(1.01+0.00189*$B$5*$B$2*10^(($B$3*Y$56)/(Y$56+$B$4))/(Ventilation!$B$2-$B$2*10^(($B$3*Y$56)/(Y$56+$B$4)))*$D71/100)+2.5*$B$5*$B$2*10^(($B$3*Y$56)/(Y$56+$B$4))/(Ventilation!$B$2-$B$2*10^(($B$3*Y$56)/(Y$56+$B$4)))*$D71/100</f>
        <v>101.94438500928433</v>
      </c>
      <c r="Z71" s="7">
        <f>Z$56*(1.01+0.00189*$B$5*$B$2*10^(($B$3*Z$56)/(Z$56+$B$4))/(Ventilation!$B$2-$B$2*10^(($B$3*Z$56)/(Z$56+$B$4)))*$D71/100)+2.5*$B$5*$B$2*10^(($B$3*Z$56)/(Z$56+$B$4))/(Ventilation!$B$2-$B$2*10^(($B$3*Z$56)/(Z$56+$B$4)))*$D71/100</f>
        <v>107.02072060091467</v>
      </c>
      <c r="AA71" s="7">
        <f>AA$56*(1.01+0.00189*$B$5*$B$2*10^(($B$3*AA$56)/(AA$56+$B$4))/(Ventilation!$B$2-$B$2*10^(($B$3*AA$56)/(AA$56+$B$4)))*$D71/100)+2.5*$B$5*$B$2*10^(($B$3*AA$56)/(AA$56+$B$4))/(Ventilation!$B$2-$B$2*10^(($B$3*AA$56)/(AA$56+$B$4)))*$D71/100</f>
        <v>112.32886849576747</v>
      </c>
      <c r="AB71" s="7">
        <f>AB$56*(1.01+0.00189*$B$5*$B$2*10^(($B$3*AB$56)/(AB$56+$B$4))/(Ventilation!$B$2-$B$2*10^(($B$3*AB$56)/(AB$56+$B$4)))*$D71/100)+2.5*$B$5*$B$2*10^(($B$3*AB$56)/(AB$56+$B$4))/(Ventilation!$B$2-$B$2*10^(($B$3*AB$56)/(AB$56+$B$4)))*$D71/100</f>
        <v>117.88200874761607</v>
      </c>
      <c r="AC71" s="7">
        <f>AC$56*(1.01+0.00189*$B$5*$B$2*10^(($B$3*AC$56)/(AC$56+$B$4))/(Ventilation!$B$2-$B$2*10^(($B$3*AC$56)/(AC$56+$B$4)))*$D71/100)+2.5*$B$5*$B$2*10^(($B$3*AC$56)/(AC$56+$B$4))/(Ventilation!$B$2-$B$2*10^(($B$3*AC$56)/(AC$56+$B$4)))*$D71/100</f>
        <v>123.69417268926959</v>
      </c>
      <c r="AD71" s="7">
        <f>AD$56*(1.01+0.00189*$B$5*$B$2*10^(($B$3*AD$56)/(AD$56+$B$4))/(Ventilation!$B$2-$B$2*10^(($B$3*AD$56)/(AD$56+$B$4)))*$D71/100)+2.5*$B$5*$B$2*10^(($B$3*AD$56)/(AD$56+$B$4))/(Ventilation!$B$2-$B$2*10^(($B$3*AD$56)/(AD$56+$B$4)))*$D71/100</f>
        <v>129.78031309060407</v>
      </c>
    </row>
    <row r="72" spans="4:30" ht="12.75">
      <c r="D72" s="4">
        <v>75</v>
      </c>
      <c r="E72" s="7">
        <f>E$56*(1.01+0.00189*$B$5*$B$2*10^(($B$3*E$56)/(E$56+$B$4))/(Ventilation!$B$2-$B$2*10^(($B$3*E$56)/(E$56+$B$4)))*$D72/100)+2.5*$B$5*$B$2*10^(($B$3*E$56)/(E$56+$B$4))/(Ventilation!$B$2-$B$2*10^(($B$3*E$56)/(E$56+$B$4)))*$D72/100</f>
        <v>35.61136330394431</v>
      </c>
      <c r="F72" s="7">
        <f>F$56*(1.01+0.00189*$B$5*$B$2*10^(($B$3*F$56)/(F$56+$B$4))/(Ventilation!$B$2-$B$2*10^(($B$3*F$56)/(F$56+$B$4)))*$D72/100)+2.5*$B$5*$B$2*10^(($B$3*F$56)/(F$56+$B$4))/(Ventilation!$B$2-$B$2*10^(($B$3*F$56)/(F$56+$B$4)))*$D72/100</f>
        <v>38.01715190570478</v>
      </c>
      <c r="G72" s="7">
        <f>G$56*(1.01+0.00189*$B$5*$B$2*10^(($B$3*G$56)/(G$56+$B$4))/(Ventilation!$B$2-$B$2*10^(($B$3*G$56)/(G$56+$B$4)))*$D72/100)+2.5*$B$5*$B$2*10^(($B$3*G$56)/(G$56+$B$4))/(Ventilation!$B$2-$B$2*10^(($B$3*G$56)/(G$56+$B$4)))*$D72/100</f>
        <v>40.50811184417864</v>
      </c>
      <c r="H72" s="7">
        <f>H$56*(1.01+0.00189*$B$5*$B$2*10^(($B$3*H$56)/(H$56+$B$4))/(Ventilation!$B$2-$B$2*10^(($B$3*H$56)/(H$56+$B$4)))*$D72/100)+2.5*$B$5*$B$2*10^(($B$3*H$56)/(H$56+$B$4))/(Ventilation!$B$2-$B$2*10^(($B$3*H$56)/(H$56+$B$4)))*$D72/100</f>
        <v>43.08892705045985</v>
      </c>
      <c r="I72" s="7">
        <f>I$56*(1.01+0.00189*$B$5*$B$2*10^(($B$3*I$56)/(I$56+$B$4))/(Ventilation!$B$2-$B$2*10^(($B$3*I$56)/(I$56+$B$4)))*$D72/100)+2.5*$B$5*$B$2*10^(($B$3*I$56)/(I$56+$B$4))/(Ventilation!$B$2-$B$2*10^(($B$3*I$56)/(I$56+$B$4)))*$D72/100</f>
        <v>45.7645260660141</v>
      </c>
      <c r="J72" s="7">
        <f>J$56*(1.01+0.00189*$B$5*$B$2*10^(($B$3*J$56)/(J$56+$B$4))/(Ventilation!$B$2-$B$2*10^(($B$3*J$56)/(J$56+$B$4)))*$D72/100)+2.5*$B$5*$B$2*10^(($B$3*J$56)/(J$56+$B$4))/(Ventilation!$B$2-$B$2*10^(($B$3*J$56)/(J$56+$B$4)))*$D72/100</f>
        <v>48.5400960540467</v>
      </c>
      <c r="K72" s="7">
        <f>K$56*(1.01+0.00189*$B$5*$B$2*10^(($B$3*K$56)/(K$56+$B$4))/(Ventilation!$B$2-$B$2*10^(($B$3*K$56)/(K$56+$B$4)))*$D72/100)+2.5*$B$5*$B$2*10^(($B$3*K$56)/(K$56+$B$4))/(Ventilation!$B$2-$B$2*10^(($B$3*K$56)/(K$56+$B$4)))*$D72/100</f>
        <v>51.4210978498163</v>
      </c>
      <c r="L72" s="7">
        <f>L$56*(1.01+0.00189*$B$5*$B$2*10^(($B$3*L$56)/(L$56+$B$4))/(Ventilation!$B$2-$B$2*10^(($B$3*L$56)/(L$56+$B$4)))*$D72/100)+2.5*$B$5*$B$2*10^(($B$3*L$56)/(L$56+$B$4))/(Ventilation!$B$2-$B$2*10^(($B$3*L$56)/(L$56+$B$4)))*$D72/100</f>
        <v>54.41328214746099</v>
      </c>
      <c r="M72" s="7">
        <f>M$56*(1.01+0.00189*$B$5*$B$2*10^(($B$3*M$56)/(M$56+$B$4))/(Ventilation!$B$2-$B$2*10^(($B$3*M$56)/(M$56+$B$4)))*$D72/100)+2.5*$B$5*$B$2*10^(($B$3*M$56)/(M$56+$B$4))/(Ventilation!$B$2-$B$2*10^(($B$3*M$56)/(M$56+$B$4)))*$D72/100</f>
        <v>57.52270693130863</v>
      </c>
      <c r="N72" s="7">
        <f>N$56*(1.01+0.00189*$B$5*$B$2*10^(($B$3*N$56)/(N$56+$B$4))/(Ventilation!$B$2-$B$2*10^(($B$3*N$56)/(N$56+$B$4)))*$D72/100)+2.5*$B$5*$B$2*10^(($B$3*N$56)/(N$56+$B$4))/(Ventilation!$B$2-$B$2*10^(($B$3*N$56)/(N$56+$B$4)))*$D72/100</f>
        <v>60.755756271283715</v>
      </c>
      <c r="O72" s="7">
        <f>O$56*(1.01+0.00189*$B$5*$B$2*10^(($B$3*O$56)/(O$56+$B$4))/(Ventilation!$B$2-$B$2*10^(($B$3*O$56)/(O$56+$B$4)))*$D72/100)+2.5*$B$5*$B$2*10^(($B$3*O$56)/(O$56+$B$4))/(Ventilation!$B$2-$B$2*10^(($B$3*O$56)/(O$56+$B$4)))*$D72/100</f>
        <v>64.11916061506432</v>
      </c>
      <c r="P72" s="7">
        <f>P$56*(1.01+0.00189*$B$5*$B$2*10^(($B$3*P$56)/(P$56+$B$4))/(Ventilation!$B$2-$B$2*10^(($B$3*P$56)/(P$56+$B$4)))*$D72/100)+2.5*$B$5*$B$2*10^(($B$3*P$56)/(P$56+$B$4))/(Ventilation!$B$2-$B$2*10^(($B$3*P$56)/(P$56+$B$4)))*$D72/100</f>
        <v>67.62001872427527</v>
      </c>
      <c r="Q72" s="7">
        <f>Q$56*(1.01+0.00189*$B$5*$B$2*10^(($B$3*Q$56)/(Q$56+$B$4))/(Ventilation!$B$2-$B$2*10^(($B$3*Q$56)/(Q$56+$B$4)))*$D72/100)+2.5*$B$5*$B$2*10^(($B$3*Q$56)/(Q$56+$B$4))/(Ventilation!$B$2-$B$2*10^(($B$3*Q$56)/(Q$56+$B$4)))*$D72/100</f>
        <v>71.26582141844942</v>
      </c>
      <c r="R72" s="7">
        <f>R$56*(1.01+0.00189*$B$5*$B$2*10^(($B$3*R$56)/(R$56+$B$4))/(Ventilation!$B$2-$B$2*10^(($B$3*R$56)/(R$56+$B$4)))*$D72/100)+2.5*$B$5*$B$2*10^(($B$3*R$56)/(R$56+$B$4))/(Ventilation!$B$2-$B$2*10^(($B$3*R$56)/(R$56+$B$4)))*$D72/100</f>
        <v>75.06447730899878</v>
      </c>
      <c r="S72" s="7">
        <f>S$56*(1.01+0.00189*$B$5*$B$2*10^(($B$3*S$56)/(S$56+$B$4))/(Ventilation!$B$2-$B$2*10^(($B$3*S$56)/(S$56+$B$4)))*$D72/100)+2.5*$B$5*$B$2*10^(($B$3*S$56)/(S$56+$B$4))/(Ventilation!$B$2-$B$2*10^(($B$3*S$56)/(S$56+$B$4)))*$D72/100</f>
        <v>79.02434072631014</v>
      </c>
      <c r="T72" s="7">
        <f>T$56*(1.01+0.00189*$B$5*$B$2*10^(($B$3*T$56)/(T$56+$B$4))/(Ventilation!$B$2-$B$2*10^(($B$3*T$56)/(T$56+$B$4)))*$D72/100)+2.5*$B$5*$B$2*10^(($B$3*T$56)/(T$56+$B$4))/(Ventilation!$B$2-$B$2*10^(($B$3*T$56)/(T$56+$B$4)))*$D72/100</f>
        <v>83.15424206665296</v>
      </c>
      <c r="U72" s="7">
        <f>U$56*(1.01+0.00189*$B$5*$B$2*10^(($B$3*U$56)/(U$56+$B$4))/(Ventilation!$B$2-$B$2*10^(($B$3*U$56)/(U$56+$B$4)))*$D72/100)+2.5*$B$5*$B$2*10^(($B$3*U$56)/(U$56+$B$4))/(Ventilation!$B$2-$B$2*10^(($B$3*U$56)/(U$56+$B$4)))*$D72/100</f>
        <v>87.46352081225965</v>
      </c>
      <c r="V72" s="7">
        <f>V$56*(1.01+0.00189*$B$5*$B$2*10^(($B$3*V$56)/(V$56+$B$4))/(Ventilation!$B$2-$B$2*10^(($B$3*V$56)/(V$56+$B$4)))*$D72/100)+2.5*$B$5*$B$2*10^(($B$3*V$56)/(V$56+$B$4))/(Ventilation!$B$2-$B$2*10^(($B$3*V$56)/(V$56+$B$4)))*$D72/100</f>
        <v>91.96206150817056</v>
      </c>
      <c r="W72" s="7">
        <f>W$56*(1.01+0.00189*$B$5*$B$2*10^(($B$3*W$56)/(W$56+$B$4))/(Ventilation!$B$2-$B$2*10^(($B$3*W$56)/(W$56+$B$4)))*$D72/100)+2.5*$B$5*$B$2*10^(($B$3*W$56)/(W$56+$B$4))/(Ventilation!$B$2-$B$2*10^(($B$3*W$56)/(W$56+$B$4)))*$D72/100</f>
        <v>96.66033301376726</v>
      </c>
      <c r="X72" s="7">
        <f>X$56*(1.01+0.00189*$B$5*$B$2*10^(($B$3*X$56)/(X$56+$B$4))/(Ventilation!$B$2-$B$2*10^(($B$3*X$56)/(X$56+$B$4)))*$D72/100)+2.5*$B$5*$B$2*10^(($B$3*X$56)/(X$56+$B$4))/(Ventilation!$B$2-$B$2*10^(($B$3*X$56)/(X$56+$B$4)))*$D72/100</f>
        <v>101.56943138597751</v>
      </c>
      <c r="Y72" s="7">
        <f>Y$56*(1.01+0.00189*$B$5*$B$2*10^(($B$3*Y$56)/(Y$56+$B$4))/(Ventilation!$B$2-$B$2*10^(($B$3*Y$56)/(Y$56+$B$4)))*$D72/100)+2.5*$B$5*$B$2*10^(($B$3*Y$56)/(Y$56+$B$4))/(Ventilation!$B$2-$B$2*10^(($B$3*Y$56)/(Y$56+$B$4)))*$D72/100</f>
        <v>106.70112679566176</v>
      </c>
      <c r="Z72" s="7">
        <f>Z$56*(1.01+0.00189*$B$5*$B$2*10^(($B$3*Z$56)/(Z$56+$B$4))/(Ventilation!$B$2-$B$2*10^(($B$3*Z$56)/(Z$56+$B$4)))*$D72/100)+2.5*$B$5*$B$2*10^(($B$3*Z$56)/(Z$56+$B$4))/(Ventilation!$B$2-$B$2*10^(($B$3*Z$56)/(Z$56+$B$4)))*$D72/100</f>
        <v>112.06791492955146</v>
      </c>
      <c r="AA72" s="7">
        <f>AA$56*(1.01+0.00189*$B$5*$B$2*10^(($B$3*AA$56)/(AA$56+$B$4))/(Ventilation!$B$2-$B$2*10^(($B$3*AA$56)/(AA$56+$B$4)))*$D72/100)+2.5*$B$5*$B$2*10^(($B$3*AA$56)/(AA$56+$B$4))/(Ventilation!$B$2-$B$2*10^(($B$3*AA$56)/(AA$56+$B$4)))*$D72/100</f>
        <v>117.68307338832228</v>
      </c>
      <c r="AB72" s="7">
        <f>AB$56*(1.01+0.00189*$B$5*$B$2*10^(($B$3*AB$56)/(AB$56+$B$4))/(Ventilation!$B$2-$B$2*10^(($B$3*AB$56)/(AB$56+$B$4)))*$D72/100)+2.5*$B$5*$B$2*10^(($B$3*AB$56)/(AB$56+$B$4))/(Ventilation!$B$2-$B$2*10^(($B$3*AB$56)/(AB$56+$B$4)))*$D72/100</f>
        <v>123.56072365816009</v>
      </c>
      <c r="AC72" s="7">
        <f>AC$56*(1.01+0.00189*$B$5*$B$2*10^(($B$3*AC$56)/(AC$56+$B$4))/(Ventilation!$B$2-$B$2*10^(($B$3*AC$56)/(AC$56+$B$4)))*$D72/100)+2.5*$B$5*$B$2*10^(($B$3*AC$56)/(AC$56+$B$4))/(Ventilation!$B$2-$B$2*10^(($B$3*AC$56)/(AC$56+$B$4)))*$D72/100</f>
        <v>129.7158993099317</v>
      </c>
      <c r="AD72" s="7">
        <f>AD$56*(1.01+0.00189*$B$5*$B$2*10^(($B$3*AD$56)/(AD$56+$B$4))/(Ventilation!$B$2-$B$2*10^(($B$3*AD$56)/(AD$56+$B$4)))*$D72/100)+2.5*$B$5*$B$2*10^(($B$3*AD$56)/(AD$56+$B$4))/(Ventilation!$B$2-$B$2*10^(($B$3*AD$56)/(AD$56+$B$4)))*$D72/100</f>
        <v>136.16462116850434</v>
      </c>
    </row>
    <row r="73" spans="4:30" ht="12.75">
      <c r="D73" s="4">
        <v>80</v>
      </c>
      <c r="E73" s="7">
        <f>E$56*(1.01+0.00189*$B$5*$B$2*10^(($B$3*E$56)/(E$56+$B$4))/(Ventilation!$B$2-$B$2*10^(($B$3*E$56)/(E$56+$B$4)))*$D73/100)+2.5*$B$5*$B$2*10^(($B$3*E$56)/(E$56+$B$4))/(Ventilation!$B$2-$B$2*10^(($B$3*E$56)/(E$56+$B$4)))*$D73/100</f>
        <v>36.97545419087393</v>
      </c>
      <c r="F73" s="7">
        <f>F$56*(1.01+0.00189*$B$5*$B$2*10^(($B$3*F$56)/(F$56+$B$4))/(Ventilation!$B$2-$B$2*10^(($B$3*F$56)/(F$56+$B$4)))*$D73/100)+2.5*$B$5*$B$2*10^(($B$3*F$56)/(F$56+$B$4))/(Ventilation!$B$2-$B$2*10^(($B$3*F$56)/(F$56+$B$4)))*$D73/100</f>
        <v>39.4742953660851</v>
      </c>
      <c r="G73" s="7">
        <f>G$56*(1.01+0.00189*$B$5*$B$2*10^(($B$3*G$56)/(G$56+$B$4))/(Ventilation!$B$2-$B$2*10^(($B$3*G$56)/(G$56+$B$4)))*$D73/100)+2.5*$B$5*$B$2*10^(($B$3*G$56)/(G$56+$B$4))/(Ventilation!$B$2-$B$2*10^(($B$3*G$56)/(G$56+$B$4)))*$D73/100</f>
        <v>42.063985967123884</v>
      </c>
      <c r="H73" s="7">
        <f>H$56*(1.01+0.00189*$B$5*$B$2*10^(($B$3*H$56)/(H$56+$B$4))/(Ventilation!$B$2-$B$2*10^(($B$3*H$56)/(H$56+$B$4)))*$D73/100)+2.5*$B$5*$B$2*10^(($B$3*H$56)/(H$56+$B$4))/(Ventilation!$B$2-$B$2*10^(($B$3*H$56)/(H$56+$B$4)))*$D73/100</f>
        <v>44.749522187157176</v>
      </c>
      <c r="I73" s="7">
        <f>I$56*(1.01+0.00189*$B$5*$B$2*10^(($B$3*I$56)/(I$56+$B$4))/(Ventilation!$B$2-$B$2*10^(($B$3*I$56)/(I$56+$B$4)))*$D73/100)+2.5*$B$5*$B$2*10^(($B$3*I$56)/(I$56+$B$4))/(Ventilation!$B$2-$B$2*10^(($B$3*I$56)/(I$56+$B$4)))*$D73/100</f>
        <v>47.536161137081706</v>
      </c>
      <c r="J73" s="7">
        <f>J$56*(1.01+0.00189*$B$5*$B$2*10^(($B$3*J$56)/(J$56+$B$4))/(Ventilation!$B$2-$B$2*10^(($B$3*J$56)/(J$56+$B$4)))*$D73/100)+2.5*$B$5*$B$2*10^(($B$3*J$56)/(J$56+$B$4))/(Ventilation!$B$2-$B$2*10^(($B$3*J$56)/(J$56+$B$4)))*$D73/100</f>
        <v>50.42943579098315</v>
      </c>
      <c r="K73" s="7">
        <f>K$56*(1.01+0.00189*$B$5*$B$2*10^(($B$3*K$56)/(K$56+$B$4))/(Ventilation!$B$2-$B$2*10^(($B$3*K$56)/(K$56+$B$4)))*$D73/100)+2.5*$B$5*$B$2*10^(($B$3*K$56)/(K$56+$B$4))/(Ventilation!$B$2-$B$2*10^(($B$3*K$56)/(K$56+$B$4)))*$D73/100</f>
        <v>53.435171039804054</v>
      </c>
      <c r="L73" s="7">
        <f>L$56*(1.01+0.00189*$B$5*$B$2*10^(($B$3*L$56)/(L$56+$B$4))/(Ventilation!$B$2-$B$2*10^(($B$3*L$56)/(L$56+$B$4)))*$D73/100)+2.5*$B$5*$B$2*10^(($B$3*L$56)/(L$56+$B$4))/(Ventilation!$B$2-$B$2*10^(($B$3*L$56)/(L$56+$B$4)))*$D73/100</f>
        <v>56.55950095729173</v>
      </c>
      <c r="M73" s="7">
        <f>M$56*(1.01+0.00189*$B$5*$B$2*10^(($B$3*M$56)/(M$56+$B$4))/(Ventilation!$B$2-$B$2*10^(($B$3*M$56)/(M$56+$B$4)))*$D73/100)+2.5*$B$5*$B$2*10^(($B$3*M$56)/(M$56+$B$4))/(Ventilation!$B$2-$B$2*10^(($B$3*M$56)/(M$56+$B$4)))*$D73/100</f>
        <v>59.808887393395885</v>
      </c>
      <c r="N73" s="7">
        <f>N$56*(1.01+0.00189*$B$5*$B$2*10^(($B$3*N$56)/(N$56+$B$4))/(Ventilation!$B$2-$B$2*10^(($B$3*N$56)/(N$56+$B$4)))*$D73/100)+2.5*$B$5*$B$2*10^(($B$3*N$56)/(N$56+$B$4))/(Ventilation!$B$2-$B$2*10^(($B$3*N$56)/(N$56+$B$4)))*$D73/100</f>
        <v>63.190140022702636</v>
      </c>
      <c r="O73" s="7">
        <f>O$56*(1.01+0.00189*$B$5*$B$2*10^(($B$3*O$56)/(O$56+$B$4))/(Ventilation!$B$2-$B$2*10^(($B$3*O$56)/(O$56+$B$4)))*$D73/100)+2.5*$B$5*$B$2*10^(($B$3*O$56)/(O$56+$B$4))/(Ventilation!$B$2-$B$2*10^(($B$3*O$56)/(O$56+$B$4)))*$D73/100</f>
        <v>66.71043798940192</v>
      </c>
      <c r="P73" s="7">
        <f>P$56*(1.01+0.00189*$B$5*$B$2*10^(($B$3*P$56)/(P$56+$B$4))/(Ventilation!$B$2-$B$2*10^(($B$3*P$56)/(P$56+$B$4)))*$D73/100)+2.5*$B$5*$B$2*10^(($B$3*P$56)/(P$56+$B$4))/(Ventilation!$B$2-$B$2*10^(($B$3*P$56)/(P$56+$B$4)))*$D73/100</f>
        <v>70.37735330589362</v>
      </c>
      <c r="Q73" s="7">
        <f>Q$56*(1.01+0.00189*$B$5*$B$2*10^(($B$3*Q$56)/(Q$56+$B$4))/(Ventilation!$B$2-$B$2*10^(($B$3*Q$56)/(Q$56+$B$4)))*$D73/100)+2.5*$B$5*$B$2*10^(($B$3*Q$56)/(Q$56+$B$4))/(Ventilation!$B$2-$B$2*10^(($B$3*Q$56)/(Q$56+$B$4)))*$D73/100</f>
        <v>74.19887617967939</v>
      </c>
      <c r="R73" s="7">
        <f>R$56*(1.01+0.00189*$B$5*$B$2*10^(($B$3*R$56)/(R$56+$B$4))/(Ventilation!$B$2-$B$2*10^(($B$3*R$56)/(R$56+$B$4)))*$D73/100)+2.5*$B$5*$B$2*10^(($B$3*R$56)/(R$56+$B$4))/(Ventilation!$B$2-$B$2*10^(($B$3*R$56)/(R$56+$B$4)))*$D73/100</f>
        <v>78.18344246293204</v>
      </c>
      <c r="S73" s="7">
        <f>S$56*(1.01+0.00189*$B$5*$B$2*10^(($B$3*S$56)/(S$56+$B$4))/(Ventilation!$B$2-$B$2*10^(($B$3*S$56)/(S$56+$B$4)))*$D73/100)+2.5*$B$5*$B$2*10^(($B$3*S$56)/(S$56+$B$4))/(Ventilation!$B$2-$B$2*10^(($B$3*S$56)/(S$56+$B$4)))*$D73/100</f>
        <v>82.33996344139747</v>
      </c>
      <c r="T73" s="7">
        <f>T$56*(1.01+0.00189*$B$5*$B$2*10^(($B$3*T$56)/(T$56+$B$4))/(Ventilation!$B$2-$B$2*10^(($B$3*T$56)/(T$56+$B$4)))*$D73/100)+2.5*$B$5*$B$2*10^(($B$3*T$56)/(T$56+$B$4))/(Ventilation!$B$2-$B$2*10^(($B$3*T$56)/(T$56+$B$4)))*$D73/100</f>
        <v>86.67785820442981</v>
      </c>
      <c r="U73" s="7">
        <f>U$56*(1.01+0.00189*$B$5*$B$2*10^(($B$3*U$56)/(U$56+$B$4))/(Ventilation!$B$2-$B$2*10^(($B$3*U$56)/(U$56+$B$4)))*$D73/100)+2.5*$B$5*$B$2*10^(($B$3*U$56)/(U$56+$B$4))/(Ventilation!$B$2-$B$2*10^(($B$3*U$56)/(U$56+$B$4)))*$D73/100</f>
        <v>91.20708886641029</v>
      </c>
      <c r="V73" s="7">
        <f>V$56*(1.01+0.00189*$B$5*$B$2*10^(($B$3*V$56)/(V$56+$B$4))/(Ventilation!$B$2-$B$2*10^(($B$3*V$56)/(V$56+$B$4)))*$D73/100)+2.5*$B$5*$B$2*10^(($B$3*V$56)/(V$56+$B$4))/(Ventilation!$B$2-$B$2*10^(($B$3*V$56)/(V$56+$B$4)))*$D73/100</f>
        <v>95.9381989420486</v>
      </c>
      <c r="W73" s="7">
        <f>W$56*(1.01+0.00189*$B$5*$B$2*10^(($B$3*W$56)/(W$56+$B$4))/(Ventilation!$B$2-$B$2*10^(($B$3*W$56)/(W$56+$B$4)))*$D73/100)+2.5*$B$5*$B$2*10^(($B$3*W$56)/(W$56+$B$4))/(Ventilation!$B$2-$B$2*10^(($B$3*W$56)/(W$56+$B$4)))*$D73/100</f>
        <v>100.88235521468508</v>
      </c>
      <c r="X73" s="7">
        <f>X$56*(1.01+0.00189*$B$5*$B$2*10^(($B$3*X$56)/(X$56+$B$4))/(Ventilation!$B$2-$B$2*10^(($B$3*X$56)/(X$56+$B$4)))*$D73/100)+2.5*$B$5*$B$2*10^(($B$3*X$56)/(X$56+$B$4))/(Ventilation!$B$2-$B$2*10^(($B$3*X$56)/(X$56+$B$4)))*$D73/100</f>
        <v>106.05139347837601</v>
      </c>
      <c r="Y73" s="7">
        <f>Y$56*(1.01+0.00189*$B$5*$B$2*10^(($B$3*Y$56)/(Y$56+$B$4))/(Ventilation!$B$2-$B$2*10^(($B$3*Y$56)/(Y$56+$B$4)))*$D73/100)+2.5*$B$5*$B$2*10^(($B$3*Y$56)/(Y$56+$B$4))/(Ventilation!$B$2-$B$2*10^(($B$3*Y$56)/(Y$56+$B$4)))*$D73/100</f>
        <v>111.45786858203923</v>
      </c>
      <c r="Z73" s="7">
        <f>Z$56*(1.01+0.00189*$B$5*$B$2*10^(($B$3*Z$56)/(Z$56+$B$4))/(Ventilation!$B$2-$B$2*10^(($B$3*Z$56)/(Z$56+$B$4)))*$D73/100)+2.5*$B$5*$B$2*10^(($B$3*Z$56)/(Z$56+$B$4))/(Ventilation!$B$2-$B$2*10^(($B$3*Z$56)/(Z$56+$B$4)))*$D73/100</f>
        <v>117.11510925818823</v>
      </c>
      <c r="AA73" s="7">
        <f>AA$56*(1.01+0.00189*$B$5*$B$2*10^(($B$3*AA$56)/(AA$56+$B$4))/(Ventilation!$B$2-$B$2*10^(($B$3*AA$56)/(AA$56+$B$4)))*$D73/100)+2.5*$B$5*$B$2*10^(($B$3*AA$56)/(AA$56+$B$4))/(Ventilation!$B$2-$B$2*10^(($B$3*AA$56)/(AA$56+$B$4)))*$D73/100</f>
        <v>123.03727828087709</v>
      </c>
      <c r="AB73" s="7">
        <f>AB$56*(1.01+0.00189*$B$5*$B$2*10^(($B$3*AB$56)/(AB$56+$B$4))/(Ventilation!$B$2-$B$2*10^(($B$3*AB$56)/(AB$56+$B$4)))*$D73/100)+2.5*$B$5*$B$2*10^(($B$3*AB$56)/(AB$56+$B$4))/(Ventilation!$B$2-$B$2*10^(($B$3*AB$56)/(AB$56+$B$4)))*$D73/100</f>
        <v>129.2394385687041</v>
      </c>
      <c r="AC73" s="7">
        <f>AC$56*(1.01+0.00189*$B$5*$B$2*10^(($B$3*AC$56)/(AC$56+$B$4))/(Ventilation!$B$2-$B$2*10^(($B$3*AC$56)/(AC$56+$B$4)))*$D73/100)+2.5*$B$5*$B$2*10^(($B$3*AC$56)/(AC$56+$B$4))/(Ventilation!$B$2-$B$2*10^(($B$3*AC$56)/(AC$56+$B$4)))*$D73/100</f>
        <v>135.73762593059382</v>
      </c>
      <c r="AD73" s="7">
        <f>AD$56*(1.01+0.00189*$B$5*$B$2*10^(($B$3*AD$56)/(AD$56+$B$4))/(Ventilation!$B$2-$B$2*10^(($B$3*AD$56)/(AD$56+$B$4)))*$D73/100)+2.5*$B$5*$B$2*10^(($B$3*AD$56)/(AD$56+$B$4))/(Ventilation!$B$2-$B$2*10^(($B$3*AD$56)/(AD$56+$B$4)))*$D73/100</f>
        <v>142.5489292464046</v>
      </c>
    </row>
    <row r="74" spans="4:30" ht="12.75">
      <c r="D74" s="4">
        <v>85</v>
      </c>
      <c r="E74" s="7">
        <f>E$56*(1.01+0.00189*$B$5*$B$2*10^(($B$3*E$56)/(E$56+$B$4))/(Ventilation!$B$2-$B$2*10^(($B$3*E$56)/(E$56+$B$4)))*$D74/100)+2.5*$B$5*$B$2*10^(($B$3*E$56)/(E$56+$B$4))/(Ventilation!$B$2-$B$2*10^(($B$3*E$56)/(E$56+$B$4)))*$D74/100</f>
        <v>38.33954507780356</v>
      </c>
      <c r="F74" s="7">
        <f>F$56*(1.01+0.00189*$B$5*$B$2*10^(($B$3*F$56)/(F$56+$B$4))/(Ventilation!$B$2-$B$2*10^(($B$3*F$56)/(F$56+$B$4)))*$D74/100)+2.5*$B$5*$B$2*10^(($B$3*F$56)/(F$56+$B$4))/(Ventilation!$B$2-$B$2*10^(($B$3*F$56)/(F$56+$B$4)))*$D74/100</f>
        <v>40.931438826465424</v>
      </c>
      <c r="G74" s="7">
        <f>G$56*(1.01+0.00189*$B$5*$B$2*10^(($B$3*G$56)/(G$56+$B$4))/(Ventilation!$B$2-$B$2*10^(($B$3*G$56)/(G$56+$B$4)))*$D74/100)+2.5*$B$5*$B$2*10^(($B$3*G$56)/(G$56+$B$4))/(Ventilation!$B$2-$B$2*10^(($B$3*G$56)/(G$56+$B$4)))*$D74/100</f>
        <v>43.61986009006913</v>
      </c>
      <c r="H74" s="7">
        <f>H$56*(1.01+0.00189*$B$5*$B$2*10^(($B$3*H$56)/(H$56+$B$4))/(Ventilation!$B$2-$B$2*10^(($B$3*H$56)/(H$56+$B$4)))*$D74/100)+2.5*$B$5*$B$2*10^(($B$3*H$56)/(H$56+$B$4))/(Ventilation!$B$2-$B$2*10^(($B$3*H$56)/(H$56+$B$4)))*$D74/100</f>
        <v>46.41011732385449</v>
      </c>
      <c r="I74" s="7">
        <f>I$56*(1.01+0.00189*$B$5*$B$2*10^(($B$3*I$56)/(I$56+$B$4))/(Ventilation!$B$2-$B$2*10^(($B$3*I$56)/(I$56+$B$4)))*$D74/100)+2.5*$B$5*$B$2*10^(($B$3*I$56)/(I$56+$B$4))/(Ventilation!$B$2-$B$2*10^(($B$3*I$56)/(I$56+$B$4)))*$D74/100</f>
        <v>49.30779620814931</v>
      </c>
      <c r="J74" s="7">
        <f>J$56*(1.01+0.00189*$B$5*$B$2*10^(($B$3*J$56)/(J$56+$B$4))/(Ventilation!$B$2-$B$2*10^(($B$3*J$56)/(J$56+$B$4)))*$D74/100)+2.5*$B$5*$B$2*10^(($B$3*J$56)/(J$56+$B$4))/(Ventilation!$B$2-$B$2*10^(($B$3*J$56)/(J$56+$B$4)))*$D74/100</f>
        <v>52.31877552791959</v>
      </c>
      <c r="K74" s="7">
        <f>K$56*(1.01+0.00189*$B$5*$B$2*10^(($B$3*K$56)/(K$56+$B$4))/(Ventilation!$B$2-$B$2*10^(($B$3*K$56)/(K$56+$B$4)))*$D74/100)+2.5*$B$5*$B$2*10^(($B$3*K$56)/(K$56+$B$4))/(Ventilation!$B$2-$B$2*10^(($B$3*K$56)/(K$56+$B$4)))*$D74/100</f>
        <v>55.4492442297918</v>
      </c>
      <c r="L74" s="7">
        <f>L$56*(1.01+0.00189*$B$5*$B$2*10^(($B$3*L$56)/(L$56+$B$4))/(Ventilation!$B$2-$B$2*10^(($B$3*L$56)/(L$56+$B$4)))*$D74/100)+2.5*$B$5*$B$2*10^(($B$3*L$56)/(L$56+$B$4))/(Ventilation!$B$2-$B$2*10^(($B$3*L$56)/(L$56+$B$4)))*$D74/100</f>
        <v>58.70571976712246</v>
      </c>
      <c r="M74" s="7">
        <f>M$56*(1.01+0.00189*$B$5*$B$2*10^(($B$3*M$56)/(M$56+$B$4))/(Ventilation!$B$2-$B$2*10^(($B$3*M$56)/(M$56+$B$4)))*$D74/100)+2.5*$B$5*$B$2*10^(($B$3*M$56)/(M$56+$B$4))/(Ventilation!$B$2-$B$2*10^(($B$3*M$56)/(M$56+$B$4)))*$D74/100</f>
        <v>62.09506785548312</v>
      </c>
      <c r="N74" s="7">
        <f>N$56*(1.01+0.00189*$B$5*$B$2*10^(($B$3*N$56)/(N$56+$B$4))/(Ventilation!$B$2-$B$2*10^(($B$3*N$56)/(N$56+$B$4)))*$D74/100)+2.5*$B$5*$B$2*10^(($B$3*N$56)/(N$56+$B$4))/(Ventilation!$B$2-$B$2*10^(($B$3*N$56)/(N$56+$B$4)))*$D74/100</f>
        <v>65.62452377412154</v>
      </c>
      <c r="O74" s="7">
        <f>O$56*(1.01+0.00189*$B$5*$B$2*10^(($B$3*O$56)/(O$56+$B$4))/(Ventilation!$B$2-$B$2*10^(($B$3*O$56)/(O$56+$B$4)))*$D74/100)+2.5*$B$5*$B$2*10^(($B$3*O$56)/(O$56+$B$4))/(Ventilation!$B$2-$B$2*10^(($B$3*O$56)/(O$56+$B$4)))*$D74/100</f>
        <v>69.30171536373955</v>
      </c>
      <c r="P74" s="7">
        <f>P$56*(1.01+0.00189*$B$5*$B$2*10^(($B$3*P$56)/(P$56+$B$4))/(Ventilation!$B$2-$B$2*10^(($B$3*P$56)/(P$56+$B$4)))*$D74/100)+2.5*$B$5*$B$2*10^(($B$3*P$56)/(P$56+$B$4))/(Ventilation!$B$2-$B$2*10^(($B$3*P$56)/(P$56+$B$4)))*$D74/100</f>
        <v>73.13468788751197</v>
      </c>
      <c r="Q74" s="7">
        <f>Q$56*(1.01+0.00189*$B$5*$B$2*10^(($B$3*Q$56)/(Q$56+$B$4))/(Ventilation!$B$2-$B$2*10^(($B$3*Q$56)/(Q$56+$B$4)))*$D74/100)+2.5*$B$5*$B$2*10^(($B$3*Q$56)/(Q$56+$B$4))/(Ventilation!$B$2-$B$2*10^(($B$3*Q$56)/(Q$56+$B$4)))*$D74/100</f>
        <v>77.13193094090934</v>
      </c>
      <c r="R74" s="7">
        <f>R$56*(1.01+0.00189*$B$5*$B$2*10^(($B$3*R$56)/(R$56+$B$4))/(Ventilation!$B$2-$B$2*10^(($B$3*R$56)/(R$56+$B$4)))*$D74/100)+2.5*$B$5*$B$2*10^(($B$3*R$56)/(R$56+$B$4))/(Ventilation!$B$2-$B$2*10^(($B$3*R$56)/(R$56+$B$4)))*$D74/100</f>
        <v>81.30240761686528</v>
      </c>
      <c r="S74" s="7">
        <f>S$56*(1.01+0.00189*$B$5*$B$2*10^(($B$3*S$56)/(S$56+$B$4))/(Ventilation!$B$2-$B$2*10^(($B$3*S$56)/(S$56+$B$4)))*$D74/100)+2.5*$B$5*$B$2*10^(($B$3*S$56)/(S$56+$B$4))/(Ventilation!$B$2-$B$2*10^(($B$3*S$56)/(S$56+$B$4)))*$D74/100</f>
        <v>85.65558615648482</v>
      </c>
      <c r="T74" s="7">
        <f>T$56*(1.01+0.00189*$B$5*$B$2*10^(($B$3*T$56)/(T$56+$B$4))/(Ventilation!$B$2-$B$2*10^(($B$3*T$56)/(T$56+$B$4)))*$D74/100)+2.5*$B$5*$B$2*10^(($B$3*T$56)/(T$56+$B$4))/(Ventilation!$B$2-$B$2*10^(($B$3*T$56)/(T$56+$B$4)))*$D74/100</f>
        <v>90.20147434220667</v>
      </c>
      <c r="U74" s="7">
        <f>U$56*(1.01+0.00189*$B$5*$B$2*10^(($B$3*U$56)/(U$56+$B$4))/(Ventilation!$B$2-$B$2*10^(($B$3*U$56)/(U$56+$B$4)))*$D74/100)+2.5*$B$5*$B$2*10^(($B$3*U$56)/(U$56+$B$4))/(Ventilation!$B$2-$B$2*10^(($B$3*U$56)/(U$56+$B$4)))*$D74/100</f>
        <v>94.95065692056093</v>
      </c>
      <c r="V74" s="7">
        <f>V$56*(1.01+0.00189*$B$5*$B$2*10^(($B$3*V$56)/(V$56+$B$4))/(Ventilation!$B$2-$B$2*10^(($B$3*V$56)/(V$56+$B$4)))*$D74/100)+2.5*$B$5*$B$2*10^(($B$3*V$56)/(V$56+$B$4))/(Ventilation!$B$2-$B$2*10^(($B$3*V$56)/(V$56+$B$4)))*$D74/100</f>
        <v>99.91433637592664</v>
      </c>
      <c r="W74" s="7">
        <f>W$56*(1.01+0.00189*$B$5*$B$2*10^(($B$3*W$56)/(W$56+$B$4))/(Ventilation!$B$2-$B$2*10^(($B$3*W$56)/(W$56+$B$4)))*$D74/100)+2.5*$B$5*$B$2*10^(($B$3*W$56)/(W$56+$B$4))/(Ventilation!$B$2-$B$2*10^(($B$3*W$56)/(W$56+$B$4)))*$D74/100</f>
        <v>105.1043774156029</v>
      </c>
      <c r="X74" s="7">
        <f>X$56*(1.01+0.00189*$B$5*$B$2*10^(($B$3*X$56)/(X$56+$B$4))/(Ventilation!$B$2-$B$2*10^(($B$3*X$56)/(X$56+$B$4)))*$D74/100)+2.5*$B$5*$B$2*10^(($B$3*X$56)/(X$56+$B$4))/(Ventilation!$B$2-$B$2*10^(($B$3*X$56)/(X$56+$B$4)))*$D74/100</f>
        <v>110.53335557077452</v>
      </c>
      <c r="Y74" s="7">
        <f>Y$56*(1.01+0.00189*$B$5*$B$2*10^(($B$3*Y$56)/(Y$56+$B$4))/(Ventilation!$B$2-$B$2*10^(($B$3*Y$56)/(Y$56+$B$4)))*$D74/100)+2.5*$B$5*$B$2*10^(($B$3*Y$56)/(Y$56+$B$4))/(Ventilation!$B$2-$B$2*10^(($B$3*Y$56)/(Y$56+$B$4)))*$D74/100</f>
        <v>116.21461036841669</v>
      </c>
      <c r="Z74" s="7">
        <f>Z$56*(1.01+0.00189*$B$5*$B$2*10^(($B$3*Z$56)/(Z$56+$B$4))/(Ventilation!$B$2-$B$2*10^(($B$3*Z$56)/(Z$56+$B$4)))*$D74/100)+2.5*$B$5*$B$2*10^(($B$3*Z$56)/(Z$56+$B$4))/(Ventilation!$B$2-$B$2*10^(($B$3*Z$56)/(Z$56+$B$4)))*$D74/100</f>
        <v>122.16230358682499</v>
      </c>
      <c r="AA74" s="7">
        <f>AA$56*(1.01+0.00189*$B$5*$B$2*10^(($B$3*AA$56)/(AA$56+$B$4))/(Ventilation!$B$2-$B$2*10^(($B$3*AA$56)/(AA$56+$B$4)))*$D74/100)+2.5*$B$5*$B$2*10^(($B$3*AA$56)/(AA$56+$B$4))/(Ventilation!$B$2-$B$2*10^(($B$3*AA$56)/(AA$56+$B$4)))*$D74/100</f>
        <v>128.3914831734319</v>
      </c>
      <c r="AB74" s="7">
        <f>AB$56*(1.01+0.00189*$B$5*$B$2*10^(($B$3*AB$56)/(AB$56+$B$4))/(Ventilation!$B$2-$B$2*10^(($B$3*AB$56)/(AB$56+$B$4)))*$D74/100)+2.5*$B$5*$B$2*10^(($B$3*AB$56)/(AB$56+$B$4))/(Ventilation!$B$2-$B$2*10^(($B$3*AB$56)/(AB$56+$B$4)))*$D74/100</f>
        <v>134.9181534792481</v>
      </c>
      <c r="AC74" s="7">
        <f>AC$56*(1.01+0.00189*$B$5*$B$2*10^(($B$3*AC$56)/(AC$56+$B$4))/(Ventilation!$B$2-$B$2*10^(($B$3*AC$56)/(AC$56+$B$4)))*$D74/100)+2.5*$B$5*$B$2*10^(($B$3*AC$56)/(AC$56+$B$4))/(Ventilation!$B$2-$B$2*10^(($B$3*AC$56)/(AC$56+$B$4)))*$D74/100</f>
        <v>141.75935255125592</v>
      </c>
      <c r="AD74" s="7">
        <f>AD$56*(1.01+0.00189*$B$5*$B$2*10^(($B$3*AD$56)/(AD$56+$B$4))/(Ventilation!$B$2-$B$2*10^(($B$3*AD$56)/(AD$56+$B$4)))*$D74/100)+2.5*$B$5*$B$2*10^(($B$3*AD$56)/(AD$56+$B$4))/(Ventilation!$B$2-$B$2*10^(($B$3*AD$56)/(AD$56+$B$4)))*$D74/100</f>
        <v>148.9332373243049</v>
      </c>
    </row>
    <row r="75" spans="4:30" ht="12.75">
      <c r="D75" s="4">
        <v>90</v>
      </c>
      <c r="E75" s="7">
        <f>E$56*(1.01+0.00189*$B$5*$B$2*10^(($B$3*E$56)/(E$56+$B$4))/(Ventilation!$B$2-$B$2*10^(($B$3*E$56)/(E$56+$B$4)))*$D75/100)+2.5*$B$5*$B$2*10^(($B$3*E$56)/(E$56+$B$4))/(Ventilation!$B$2-$B$2*10^(($B$3*E$56)/(E$56+$B$4)))*$D75/100</f>
        <v>39.703635964733174</v>
      </c>
      <c r="F75" s="7">
        <f>F$56*(1.01+0.00189*$B$5*$B$2*10^(($B$3*F$56)/(F$56+$B$4))/(Ventilation!$B$2-$B$2*10^(($B$3*F$56)/(F$56+$B$4)))*$D75/100)+2.5*$B$5*$B$2*10^(($B$3*F$56)/(F$56+$B$4))/(Ventilation!$B$2-$B$2*10^(($B$3*F$56)/(F$56+$B$4)))*$D75/100</f>
        <v>42.38858228684573</v>
      </c>
      <c r="G75" s="7">
        <f>G$56*(1.01+0.00189*$B$5*$B$2*10^(($B$3*G$56)/(G$56+$B$4))/(Ventilation!$B$2-$B$2*10^(($B$3*G$56)/(G$56+$B$4)))*$D75/100)+2.5*$B$5*$B$2*10^(($B$3*G$56)/(G$56+$B$4))/(Ventilation!$B$2-$B$2*10^(($B$3*G$56)/(G$56+$B$4)))*$D75/100</f>
        <v>45.17573421301438</v>
      </c>
      <c r="H75" s="7">
        <f>H$56*(1.01+0.00189*$B$5*$B$2*10^(($B$3*H$56)/(H$56+$B$4))/(Ventilation!$B$2-$B$2*10^(($B$3*H$56)/(H$56+$B$4)))*$D75/100)+2.5*$B$5*$B$2*10^(($B$3*H$56)/(H$56+$B$4))/(Ventilation!$B$2-$B$2*10^(($B$3*H$56)/(H$56+$B$4)))*$D75/100</f>
        <v>48.070712460551825</v>
      </c>
      <c r="I75" s="7">
        <f>I$56*(1.01+0.00189*$B$5*$B$2*10^(($B$3*I$56)/(I$56+$B$4))/(Ventilation!$B$2-$B$2*10^(($B$3*I$56)/(I$56+$B$4)))*$D75/100)+2.5*$B$5*$B$2*10^(($B$3*I$56)/(I$56+$B$4))/(Ventilation!$B$2-$B$2*10^(($B$3*I$56)/(I$56+$B$4)))*$D75/100</f>
        <v>51.07943127921692</v>
      </c>
      <c r="J75" s="7">
        <f>J$56*(1.01+0.00189*$B$5*$B$2*10^(($B$3*J$56)/(J$56+$B$4))/(Ventilation!$B$2-$B$2*10^(($B$3*J$56)/(J$56+$B$4)))*$D75/100)+2.5*$B$5*$B$2*10^(($B$3*J$56)/(J$56+$B$4))/(Ventilation!$B$2-$B$2*10^(($B$3*J$56)/(J$56+$B$4)))*$D75/100</f>
        <v>54.20811526485604</v>
      </c>
      <c r="K75" s="7">
        <f>K$56*(1.01+0.00189*$B$5*$B$2*10^(($B$3*K$56)/(K$56+$B$4))/(Ventilation!$B$2-$B$2*10^(($B$3*K$56)/(K$56+$B$4)))*$D75/100)+2.5*$B$5*$B$2*10^(($B$3*K$56)/(K$56+$B$4))/(Ventilation!$B$2-$B$2*10^(($B$3*K$56)/(K$56+$B$4)))*$D75/100</f>
        <v>57.46331741977956</v>
      </c>
      <c r="L75" s="7">
        <f>L$56*(1.01+0.00189*$B$5*$B$2*10^(($B$3*L$56)/(L$56+$B$4))/(Ventilation!$B$2-$B$2*10^(($B$3*L$56)/(L$56+$B$4)))*$D75/100)+2.5*$B$5*$B$2*10^(($B$3*L$56)/(L$56+$B$4))/(Ventilation!$B$2-$B$2*10^(($B$3*L$56)/(L$56+$B$4)))*$D75/100</f>
        <v>60.85193857695319</v>
      </c>
      <c r="M75" s="7">
        <f>M$56*(1.01+0.00189*$B$5*$B$2*10^(($B$3*M$56)/(M$56+$B$4))/(Ventilation!$B$2-$B$2*10^(($B$3*M$56)/(M$56+$B$4)))*$D75/100)+2.5*$B$5*$B$2*10^(($B$3*M$56)/(M$56+$B$4))/(Ventilation!$B$2-$B$2*10^(($B$3*M$56)/(M$56+$B$4)))*$D75/100</f>
        <v>64.38124831757037</v>
      </c>
      <c r="N75" s="7">
        <f>N$56*(1.01+0.00189*$B$5*$B$2*10^(($B$3*N$56)/(N$56+$B$4))/(Ventilation!$B$2-$B$2*10^(($B$3*N$56)/(N$56+$B$4)))*$D75/100)+2.5*$B$5*$B$2*10^(($B$3*N$56)/(N$56+$B$4))/(Ventilation!$B$2-$B$2*10^(($B$3*N$56)/(N$56+$B$4)))*$D75/100</f>
        <v>68.05890752554046</v>
      </c>
      <c r="O75" s="7">
        <f>O$56*(1.01+0.00189*$B$5*$B$2*10^(($B$3*O$56)/(O$56+$B$4))/(Ventilation!$B$2-$B$2*10^(($B$3*O$56)/(O$56+$B$4)))*$D75/100)+2.5*$B$5*$B$2*10^(($B$3*O$56)/(O$56+$B$4))/(Ventilation!$B$2-$B$2*10^(($B$3*O$56)/(O$56+$B$4)))*$D75/100</f>
        <v>71.89299273807717</v>
      </c>
      <c r="P75" s="7">
        <f>P$56*(1.01+0.00189*$B$5*$B$2*10^(($B$3*P$56)/(P$56+$B$4))/(Ventilation!$B$2-$B$2*10^(($B$3*P$56)/(P$56+$B$4)))*$D75/100)+2.5*$B$5*$B$2*10^(($B$3*P$56)/(P$56+$B$4))/(Ventilation!$B$2-$B$2*10^(($B$3*P$56)/(P$56+$B$4)))*$D75/100</f>
        <v>75.89202246913032</v>
      </c>
      <c r="Q75" s="7">
        <f>Q$56*(1.01+0.00189*$B$5*$B$2*10^(($B$3*Q$56)/(Q$56+$B$4))/(Ventilation!$B$2-$B$2*10^(($B$3*Q$56)/(Q$56+$B$4)))*$D75/100)+2.5*$B$5*$B$2*10^(($B$3*Q$56)/(Q$56+$B$4))/(Ventilation!$B$2-$B$2*10^(($B$3*Q$56)/(Q$56+$B$4)))*$D75/100</f>
        <v>80.06498570213931</v>
      </c>
      <c r="R75" s="7">
        <f>R$56*(1.01+0.00189*$B$5*$B$2*10^(($B$3*R$56)/(R$56+$B$4))/(Ventilation!$B$2-$B$2*10^(($B$3*R$56)/(R$56+$B$4)))*$D75/100)+2.5*$B$5*$B$2*10^(($B$3*R$56)/(R$56+$B$4))/(Ventilation!$B$2-$B$2*10^(($B$3*R$56)/(R$56+$B$4)))*$D75/100</f>
        <v>84.42137277079854</v>
      </c>
      <c r="S75" s="7">
        <f>S$56*(1.01+0.00189*$B$5*$B$2*10^(($B$3*S$56)/(S$56+$B$4))/(Ventilation!$B$2-$B$2*10^(($B$3*S$56)/(S$56+$B$4)))*$D75/100)+2.5*$B$5*$B$2*10^(($B$3*S$56)/(S$56+$B$4))/(Ventilation!$B$2-$B$2*10^(($B$3*S$56)/(S$56+$B$4)))*$D75/100</f>
        <v>88.97120887157217</v>
      </c>
      <c r="T75" s="7">
        <f>T$56*(1.01+0.00189*$B$5*$B$2*10^(($B$3*T$56)/(T$56+$B$4))/(Ventilation!$B$2-$B$2*10^(($B$3*T$56)/(T$56+$B$4)))*$D75/100)+2.5*$B$5*$B$2*10^(($B$3*T$56)/(T$56+$B$4))/(Ventilation!$B$2-$B$2*10^(($B$3*T$56)/(T$56+$B$4)))*$D75/100</f>
        <v>93.72509047998354</v>
      </c>
      <c r="U75" s="7">
        <f>U$56*(1.01+0.00189*$B$5*$B$2*10^(($B$3*U$56)/(U$56+$B$4))/(Ventilation!$B$2-$B$2*10^(($B$3*U$56)/(U$56+$B$4)))*$D75/100)+2.5*$B$5*$B$2*10^(($B$3*U$56)/(U$56+$B$4))/(Ventilation!$B$2-$B$2*10^(($B$3*U$56)/(U$56+$B$4)))*$D75/100</f>
        <v>98.6942249747116</v>
      </c>
      <c r="V75" s="7">
        <f>V$56*(1.01+0.00189*$B$5*$B$2*10^(($B$3*V$56)/(V$56+$B$4))/(Ventilation!$B$2-$B$2*10^(($B$3*V$56)/(V$56+$B$4)))*$D75/100)+2.5*$B$5*$B$2*10^(($B$3*V$56)/(V$56+$B$4))/(Ventilation!$B$2-$B$2*10^(($B$3*V$56)/(V$56+$B$4)))*$D75/100</f>
        <v>103.89047380980466</v>
      </c>
      <c r="W75" s="7">
        <f>W$56*(1.01+0.00189*$B$5*$B$2*10^(($B$3*W$56)/(W$56+$B$4))/(Ventilation!$B$2-$B$2*10^(($B$3*W$56)/(W$56+$B$4)))*$D75/100)+2.5*$B$5*$B$2*10^(($B$3*W$56)/(W$56+$B$4))/(Ventilation!$B$2-$B$2*10^(($B$3*W$56)/(W$56+$B$4)))*$D75/100</f>
        <v>109.32639961652073</v>
      </c>
      <c r="X75" s="7">
        <f>X$56*(1.01+0.00189*$B$5*$B$2*10^(($B$3*X$56)/(X$56+$B$4))/(Ventilation!$B$2-$B$2*10^(($B$3*X$56)/(X$56+$B$4)))*$D75/100)+2.5*$B$5*$B$2*10^(($B$3*X$56)/(X$56+$B$4))/(Ventilation!$B$2-$B$2*10^(($B$3*X$56)/(X$56+$B$4)))*$D75/100</f>
        <v>115.01531766317301</v>
      </c>
      <c r="Y75" s="7">
        <f>Y$56*(1.01+0.00189*$B$5*$B$2*10^(($B$3*Y$56)/(Y$56+$B$4))/(Ventilation!$B$2-$B$2*10^(($B$3*Y$56)/(Y$56+$B$4)))*$D75/100)+2.5*$B$5*$B$2*10^(($B$3*Y$56)/(Y$56+$B$4))/(Ventilation!$B$2-$B$2*10^(($B$3*Y$56)/(Y$56+$B$4)))*$D75/100</f>
        <v>120.97135215479413</v>
      </c>
      <c r="Z75" s="7">
        <f>Z$56*(1.01+0.00189*$B$5*$B$2*10^(($B$3*Z$56)/(Z$56+$B$4))/(Ventilation!$B$2-$B$2*10^(($B$3*Z$56)/(Z$56+$B$4)))*$D75/100)+2.5*$B$5*$B$2*10^(($B$3*Z$56)/(Z$56+$B$4))/(Ventilation!$B$2-$B$2*10^(($B$3*Z$56)/(Z$56+$B$4)))*$D75/100</f>
        <v>127.20949791546175</v>
      </c>
      <c r="AA75" s="7">
        <f>AA$56*(1.01+0.00189*$B$5*$B$2*10^(($B$3*AA$56)/(AA$56+$B$4))/(Ventilation!$B$2-$B$2*10^(($B$3*AA$56)/(AA$56+$B$4)))*$D75/100)+2.5*$B$5*$B$2*10^(($B$3*AA$56)/(AA$56+$B$4))/(Ventilation!$B$2-$B$2*10^(($B$3*AA$56)/(AA$56+$B$4)))*$D75/100</f>
        <v>133.74568806598674</v>
      </c>
      <c r="AB75" s="7">
        <f>AB$56*(1.01+0.00189*$B$5*$B$2*10^(($B$3*AB$56)/(AB$56+$B$4))/(Ventilation!$B$2-$B$2*10^(($B$3*AB$56)/(AB$56+$B$4)))*$D75/100)+2.5*$B$5*$B$2*10^(($B$3*AB$56)/(AB$56+$B$4))/(Ventilation!$B$2-$B$2*10^(($B$3*AB$56)/(AB$56+$B$4)))*$D75/100</f>
        <v>140.5968683897921</v>
      </c>
      <c r="AC75" s="7">
        <f>AC$56*(1.01+0.00189*$B$5*$B$2*10^(($B$3*AC$56)/(AC$56+$B$4))/(Ventilation!$B$2-$B$2*10^(($B$3*AC$56)/(AC$56+$B$4)))*$D75/100)+2.5*$B$5*$B$2*10^(($B$3*AC$56)/(AC$56+$B$4))/(Ventilation!$B$2-$B$2*10^(($B$3*AC$56)/(AC$56+$B$4)))*$D75/100</f>
        <v>147.78107917191804</v>
      </c>
      <c r="AD75" s="7">
        <f>AD$56*(1.01+0.00189*$B$5*$B$2*10^(($B$3*AD$56)/(AD$56+$B$4))/(Ventilation!$B$2-$B$2*10^(($B$3*AD$56)/(AD$56+$B$4)))*$D75/100)+2.5*$B$5*$B$2*10^(($B$3*AD$56)/(AD$56+$B$4))/(Ventilation!$B$2-$B$2*10^(($B$3*AD$56)/(AD$56+$B$4)))*$D75/100</f>
        <v>155.3175454022052</v>
      </c>
    </row>
    <row r="76" spans="4:30" ht="12.75">
      <c r="D76" s="4">
        <v>95</v>
      </c>
      <c r="E76" s="7">
        <f>E$56*(1.01+0.00189*$B$5*$B$2*10^(($B$3*E$56)/(E$56+$B$4))/(Ventilation!$B$2-$B$2*10^(($B$3*E$56)/(E$56+$B$4)))*$D76/100)+2.5*$B$5*$B$2*10^(($B$3*E$56)/(E$56+$B$4))/(Ventilation!$B$2-$B$2*10^(($B$3*E$56)/(E$56+$B$4)))*$D76/100</f>
        <v>41.0677268516628</v>
      </c>
      <c r="F76" s="7">
        <f>F$56*(1.01+0.00189*$B$5*$B$2*10^(($B$3*F$56)/(F$56+$B$4))/(Ventilation!$B$2-$B$2*10^(($B$3*F$56)/(F$56+$B$4)))*$D76/100)+2.5*$B$5*$B$2*10^(($B$3*F$56)/(F$56+$B$4))/(Ventilation!$B$2-$B$2*10^(($B$3*F$56)/(F$56+$B$4)))*$D76/100</f>
        <v>43.845725747226055</v>
      </c>
      <c r="G76" s="7">
        <f>G$56*(1.01+0.00189*$B$5*$B$2*10^(($B$3*G$56)/(G$56+$B$4))/(Ventilation!$B$2-$B$2*10^(($B$3*G$56)/(G$56+$B$4)))*$D76/100)+2.5*$B$5*$B$2*10^(($B$3*G$56)/(G$56+$B$4))/(Ventilation!$B$2-$B$2*10^(($B$3*G$56)/(G$56+$B$4)))*$D76/100</f>
        <v>46.73160833595961</v>
      </c>
      <c r="H76" s="7">
        <f>H$56*(1.01+0.00189*$B$5*$B$2*10^(($B$3*H$56)/(H$56+$B$4))/(Ventilation!$B$2-$B$2*10^(($B$3*H$56)/(H$56+$B$4)))*$D76/100)+2.5*$B$5*$B$2*10^(($B$3*H$56)/(H$56+$B$4))/(Ventilation!$B$2-$B$2*10^(($B$3*H$56)/(H$56+$B$4)))*$D76/100</f>
        <v>49.73130759724914</v>
      </c>
      <c r="I76" s="7">
        <f>I$56*(1.01+0.00189*$B$5*$B$2*10^(($B$3*I$56)/(I$56+$B$4))/(Ventilation!$B$2-$B$2*10^(($B$3*I$56)/(I$56+$B$4)))*$D76/100)+2.5*$B$5*$B$2*10^(($B$3*I$56)/(I$56+$B$4))/(Ventilation!$B$2-$B$2*10^(($B$3*I$56)/(I$56+$B$4)))*$D76/100</f>
        <v>52.85106635028452</v>
      </c>
      <c r="J76" s="7">
        <f>J$56*(1.01+0.00189*$B$5*$B$2*10^(($B$3*J$56)/(J$56+$B$4))/(Ventilation!$B$2-$B$2*10^(($B$3*J$56)/(J$56+$B$4)))*$D76/100)+2.5*$B$5*$B$2*10^(($B$3*J$56)/(J$56+$B$4))/(Ventilation!$B$2-$B$2*10^(($B$3*J$56)/(J$56+$B$4)))*$D76/100</f>
        <v>56.09745500179248</v>
      </c>
      <c r="K76" s="7">
        <f>K$56*(1.01+0.00189*$B$5*$B$2*10^(($B$3*K$56)/(K$56+$B$4))/(Ventilation!$B$2-$B$2*10^(($B$3*K$56)/(K$56+$B$4)))*$D76/100)+2.5*$B$5*$B$2*10^(($B$3*K$56)/(K$56+$B$4))/(Ventilation!$B$2-$B$2*10^(($B$3*K$56)/(K$56+$B$4)))*$D76/100</f>
        <v>59.47739060976731</v>
      </c>
      <c r="L76" s="7">
        <f>L$56*(1.01+0.00189*$B$5*$B$2*10^(($B$3*L$56)/(L$56+$B$4))/(Ventilation!$B$2-$B$2*10^(($B$3*L$56)/(L$56+$B$4)))*$D76/100)+2.5*$B$5*$B$2*10^(($B$3*L$56)/(L$56+$B$4))/(Ventilation!$B$2-$B$2*10^(($B$3*L$56)/(L$56+$B$4)))*$D76/100</f>
        <v>62.99815738678392</v>
      </c>
      <c r="M76" s="7">
        <f>M$56*(1.01+0.00189*$B$5*$B$2*10^(($B$3*M$56)/(M$56+$B$4))/(Ventilation!$B$2-$B$2*10^(($B$3*M$56)/(M$56+$B$4)))*$D76/100)+2.5*$B$5*$B$2*10^(($B$3*M$56)/(M$56+$B$4))/(Ventilation!$B$2-$B$2*10^(($B$3*M$56)/(M$56+$B$4)))*$D76/100</f>
        <v>66.66742877965761</v>
      </c>
      <c r="N76" s="7">
        <f>N$56*(1.01+0.00189*$B$5*$B$2*10^(($B$3*N$56)/(N$56+$B$4))/(Ventilation!$B$2-$B$2*10^(($B$3*N$56)/(N$56+$B$4)))*$D76/100)+2.5*$B$5*$B$2*10^(($B$3*N$56)/(N$56+$B$4))/(Ventilation!$B$2-$B$2*10^(($B$3*N$56)/(N$56+$B$4)))*$D76/100</f>
        <v>70.49329127695938</v>
      </c>
      <c r="O76" s="7">
        <f>O$56*(1.01+0.00189*$B$5*$B$2*10^(($B$3*O$56)/(O$56+$B$4))/(Ventilation!$B$2-$B$2*10^(($B$3*O$56)/(O$56+$B$4)))*$D76/100)+2.5*$B$5*$B$2*10^(($B$3*O$56)/(O$56+$B$4))/(Ventilation!$B$2-$B$2*10^(($B$3*O$56)/(O$56+$B$4)))*$D76/100</f>
        <v>74.48427011241479</v>
      </c>
      <c r="P76" s="7">
        <f>P$56*(1.01+0.00189*$B$5*$B$2*10^(($B$3*P$56)/(P$56+$B$4))/(Ventilation!$B$2-$B$2*10^(($B$3*P$56)/(P$56+$B$4)))*$D76/100)+2.5*$B$5*$B$2*10^(($B$3*P$56)/(P$56+$B$4))/(Ventilation!$B$2-$B$2*10^(($B$3*P$56)/(P$56+$B$4)))*$D76/100</f>
        <v>78.64935705074868</v>
      </c>
      <c r="Q76" s="7">
        <f>Q$56*(1.01+0.00189*$B$5*$B$2*10^(($B$3*Q$56)/(Q$56+$B$4))/(Ventilation!$B$2-$B$2*10^(($B$3*Q$56)/(Q$56+$B$4)))*$D76/100)+2.5*$B$5*$B$2*10^(($B$3*Q$56)/(Q$56+$B$4))/(Ventilation!$B$2-$B$2*10^(($B$3*Q$56)/(Q$56+$B$4)))*$D76/100</f>
        <v>82.99804046336926</v>
      </c>
      <c r="R76" s="7">
        <f>R$56*(1.01+0.00189*$B$5*$B$2*10^(($B$3*R$56)/(R$56+$B$4))/(Ventilation!$B$2-$B$2*10^(($B$3*R$56)/(R$56+$B$4)))*$D76/100)+2.5*$B$5*$B$2*10^(($B$3*R$56)/(R$56+$B$4))/(Ventilation!$B$2-$B$2*10^(($B$3*R$56)/(R$56+$B$4)))*$D76/100</f>
        <v>87.54033792473179</v>
      </c>
      <c r="S76" s="7">
        <f>S$56*(1.01+0.00189*$B$5*$B$2*10^(($B$3*S$56)/(S$56+$B$4))/(Ventilation!$B$2-$B$2*10^(($B$3*S$56)/(S$56+$B$4)))*$D76/100)+2.5*$B$5*$B$2*10^(($B$3*S$56)/(S$56+$B$4))/(Ventilation!$B$2-$B$2*10^(($B$3*S$56)/(S$56+$B$4)))*$D76/100</f>
        <v>92.28683158665952</v>
      </c>
      <c r="T76" s="7">
        <f>T$56*(1.01+0.00189*$B$5*$B$2*10^(($B$3*T$56)/(T$56+$B$4))/(Ventilation!$B$2-$B$2*10^(($B$3*T$56)/(T$56+$B$4)))*$D76/100)+2.5*$B$5*$B$2*10^(($B$3*T$56)/(T$56+$B$4))/(Ventilation!$B$2-$B$2*10^(($B$3*T$56)/(T$56+$B$4)))*$D76/100</f>
        <v>97.24870661776039</v>
      </c>
      <c r="U76" s="7">
        <f>U$56*(1.01+0.00189*$B$5*$B$2*10^(($B$3*U$56)/(U$56+$B$4))/(Ventilation!$B$2-$B$2*10^(($B$3*U$56)/(U$56+$B$4)))*$D76/100)+2.5*$B$5*$B$2*10^(($B$3*U$56)/(U$56+$B$4))/(Ventilation!$B$2-$B$2*10^(($B$3*U$56)/(U$56+$B$4)))*$D76/100</f>
        <v>102.43779302886222</v>
      </c>
      <c r="V76" s="7">
        <f>V$56*(1.01+0.00189*$B$5*$B$2*10^(($B$3*V$56)/(V$56+$B$4))/(Ventilation!$B$2-$B$2*10^(($B$3*V$56)/(V$56+$B$4)))*$D76/100)+2.5*$B$5*$B$2*10^(($B$3*V$56)/(V$56+$B$4))/(Ventilation!$B$2-$B$2*10^(($B$3*V$56)/(V$56+$B$4)))*$D76/100</f>
        <v>107.86661124368271</v>
      </c>
      <c r="W76" s="7">
        <f>W$56*(1.01+0.00189*$B$5*$B$2*10^(($B$3*W$56)/(W$56+$B$4))/(Ventilation!$B$2-$B$2*10^(($B$3*W$56)/(W$56+$B$4)))*$D76/100)+2.5*$B$5*$B$2*10^(($B$3*W$56)/(W$56+$B$4))/(Ventilation!$B$2-$B$2*10^(($B$3*W$56)/(W$56+$B$4)))*$D76/100</f>
        <v>113.54842181743854</v>
      </c>
      <c r="X76" s="7">
        <f>X$56*(1.01+0.00189*$B$5*$B$2*10^(($B$3*X$56)/(X$56+$B$4))/(Ventilation!$B$2-$B$2*10^(($B$3*X$56)/(X$56+$B$4)))*$D76/100)+2.5*$B$5*$B$2*10^(($B$3*X$56)/(X$56+$B$4))/(Ventilation!$B$2-$B$2*10^(($B$3*X$56)/(X$56+$B$4)))*$D76/100</f>
        <v>119.49727975557153</v>
      </c>
      <c r="Y76" s="7">
        <f>Y$56*(1.01+0.00189*$B$5*$B$2*10^(($B$3*Y$56)/(Y$56+$B$4))/(Ventilation!$B$2-$B$2*10^(($B$3*Y$56)/(Y$56+$B$4)))*$D76/100)+2.5*$B$5*$B$2*10^(($B$3*Y$56)/(Y$56+$B$4))/(Ventilation!$B$2-$B$2*10^(($B$3*Y$56)/(Y$56+$B$4)))*$D76/100</f>
        <v>125.72809394117158</v>
      </c>
      <c r="Z76" s="7">
        <f>Z$56*(1.01+0.00189*$B$5*$B$2*10^(($B$3*Z$56)/(Z$56+$B$4))/(Ventilation!$B$2-$B$2*10^(($B$3*Z$56)/(Z$56+$B$4)))*$D76/100)+2.5*$B$5*$B$2*10^(($B$3*Z$56)/(Z$56+$B$4))/(Ventilation!$B$2-$B$2*10^(($B$3*Z$56)/(Z$56+$B$4)))*$D76/100</f>
        <v>132.2566922440985</v>
      </c>
      <c r="AA76" s="7">
        <f>AA$56*(1.01+0.00189*$B$5*$B$2*10^(($B$3*AA$56)/(AA$56+$B$4))/(Ventilation!$B$2-$B$2*10^(($B$3*AA$56)/(AA$56+$B$4)))*$D76/100)+2.5*$B$5*$B$2*10^(($B$3*AA$56)/(AA$56+$B$4))/(Ventilation!$B$2-$B$2*10^(($B$3*AA$56)/(AA$56+$B$4)))*$D76/100</f>
        <v>139.09989295854157</v>
      </c>
      <c r="AB76" s="7">
        <f>AB$56*(1.01+0.00189*$B$5*$B$2*10^(($B$3*AB$56)/(AB$56+$B$4))/(Ventilation!$B$2-$B$2*10^(($B$3*AB$56)/(AB$56+$B$4)))*$D76/100)+2.5*$B$5*$B$2*10^(($B$3*AB$56)/(AB$56+$B$4))/(Ventilation!$B$2-$B$2*10^(($B$3*AB$56)/(AB$56+$B$4)))*$D76/100</f>
        <v>146.2755833003361</v>
      </c>
      <c r="AC76" s="7">
        <f>AC$56*(1.01+0.00189*$B$5*$B$2*10^(($B$3*AC$56)/(AC$56+$B$4))/(Ventilation!$B$2-$B$2*10^(($B$3*AC$56)/(AC$56+$B$4)))*$D76/100)+2.5*$B$5*$B$2*10^(($B$3*AC$56)/(AC$56+$B$4))/(Ventilation!$B$2-$B$2*10^(($B$3*AC$56)/(AC$56+$B$4)))*$D76/100</f>
        <v>153.80280579258016</v>
      </c>
      <c r="AD76" s="7">
        <f>AD$56*(1.01+0.00189*$B$5*$B$2*10^(($B$3*AD$56)/(AD$56+$B$4))/(Ventilation!$B$2-$B$2*10^(($B$3*AD$56)/(AD$56+$B$4)))*$D76/100)+2.5*$B$5*$B$2*10^(($B$3*AD$56)/(AD$56+$B$4))/(Ventilation!$B$2-$B$2*10^(($B$3*AD$56)/(AD$56+$B$4)))*$D76/100</f>
        <v>161.7018534801055</v>
      </c>
    </row>
    <row r="77" spans="4:30" ht="12.75">
      <c r="D77" s="4">
        <v>100</v>
      </c>
      <c r="E77" s="7">
        <f>E$56*(1.01+0.00189*$B$5*$B$2*10^(($B$3*E$56)/(E$56+$B$4))/(Ventilation!$B$2-$B$2*10^(($B$3*E$56)/(E$56+$B$4)))*$D77/100)+2.5*$B$5*$B$2*10^(($B$3*E$56)/(E$56+$B$4))/(Ventilation!$B$2-$B$2*10^(($B$3*E$56)/(E$56+$B$4)))*$D77/100</f>
        <v>42.431817738592414</v>
      </c>
      <c r="F77" s="7">
        <f>F$56*(1.01+0.00189*$B$5*$B$2*10^(($B$3*F$56)/(F$56+$B$4))/(Ventilation!$B$2-$B$2*10^(($B$3*F$56)/(F$56+$B$4)))*$D77/100)+2.5*$B$5*$B$2*10^(($B$3*F$56)/(F$56+$B$4))/(Ventilation!$B$2-$B$2*10^(($B$3*F$56)/(F$56+$B$4)))*$D77/100</f>
        <v>45.30286920760638</v>
      </c>
      <c r="G77" s="7">
        <f>G$56*(1.01+0.00189*$B$5*$B$2*10^(($B$3*G$56)/(G$56+$B$4))/(Ventilation!$B$2-$B$2*10^(($B$3*G$56)/(G$56+$B$4)))*$D77/100)+2.5*$B$5*$B$2*10^(($B$3*G$56)/(G$56+$B$4))/(Ventilation!$B$2-$B$2*10^(($B$3*G$56)/(G$56+$B$4)))*$D77/100</f>
        <v>48.28748245890486</v>
      </c>
      <c r="H77" s="7">
        <f>H$56*(1.01+0.00189*$B$5*$B$2*10^(($B$3*H$56)/(H$56+$B$4))/(Ventilation!$B$2-$B$2*10^(($B$3*H$56)/(H$56+$B$4)))*$D77/100)+2.5*$B$5*$B$2*10^(($B$3*H$56)/(H$56+$B$4))/(Ventilation!$B$2-$B$2*10^(($B$3*H$56)/(H$56+$B$4)))*$D77/100</f>
        <v>51.391902733946466</v>
      </c>
      <c r="I77" s="7">
        <f>I$56*(1.01+0.00189*$B$5*$B$2*10^(($B$3*I$56)/(I$56+$B$4))/(Ventilation!$B$2-$B$2*10^(($B$3*I$56)/(I$56+$B$4)))*$D77/100)+2.5*$B$5*$B$2*10^(($B$3*I$56)/(I$56+$B$4))/(Ventilation!$B$2-$B$2*10^(($B$3*I$56)/(I$56+$B$4)))*$D77/100</f>
        <v>54.622701421352126</v>
      </c>
      <c r="J77" s="7">
        <f>J$56*(1.01+0.00189*$B$5*$B$2*10^(($B$3*J$56)/(J$56+$B$4))/(Ventilation!$B$2-$B$2*10^(($B$3*J$56)/(J$56+$B$4)))*$D77/100)+2.5*$B$5*$B$2*10^(($B$3*J$56)/(J$56+$B$4))/(Ventilation!$B$2-$B$2*10^(($B$3*J$56)/(J$56+$B$4)))*$D77/100</f>
        <v>57.98679473872893</v>
      </c>
      <c r="K77" s="7">
        <f>K$56*(1.01+0.00189*$B$5*$B$2*10^(($B$3*K$56)/(K$56+$B$4))/(Ventilation!$B$2-$B$2*10^(($B$3*K$56)/(K$56+$B$4)))*$D77/100)+2.5*$B$5*$B$2*10^(($B$3*K$56)/(K$56+$B$4))/(Ventilation!$B$2-$B$2*10^(($B$3*K$56)/(K$56+$B$4)))*$D77/100</f>
        <v>61.49146379975507</v>
      </c>
      <c r="L77" s="7">
        <f>L$56*(1.01+0.00189*$B$5*$B$2*10^(($B$3*L$56)/(L$56+$B$4))/(Ventilation!$B$2-$B$2*10^(($B$3*L$56)/(L$56+$B$4)))*$D77/100)+2.5*$B$5*$B$2*10^(($B$3*L$56)/(L$56+$B$4))/(Ventilation!$B$2-$B$2*10^(($B$3*L$56)/(L$56+$B$4)))*$D77/100</f>
        <v>65.14437619661466</v>
      </c>
      <c r="M77" s="7">
        <f>M$56*(1.01+0.00189*$B$5*$B$2*10^(($B$3*M$56)/(M$56+$B$4))/(Ventilation!$B$2-$B$2*10^(($B$3*M$56)/(M$56+$B$4)))*$D77/100)+2.5*$B$5*$B$2*10^(($B$3*M$56)/(M$56+$B$4))/(Ventilation!$B$2-$B$2*10^(($B$3*M$56)/(M$56+$B$4)))*$D77/100</f>
        <v>68.95360924174486</v>
      </c>
      <c r="N77" s="7">
        <f>N$56*(1.01+0.00189*$B$5*$B$2*10^(($B$3*N$56)/(N$56+$B$4))/(Ventilation!$B$2-$B$2*10^(($B$3*N$56)/(N$56+$B$4)))*$D77/100)+2.5*$B$5*$B$2*10^(($B$3*N$56)/(N$56+$B$4))/(Ventilation!$B$2-$B$2*10^(($B$3*N$56)/(N$56+$B$4)))*$D77/100</f>
        <v>72.9276750283783</v>
      </c>
      <c r="O77" s="7">
        <f>O$56*(1.01+0.00189*$B$5*$B$2*10^(($B$3*O$56)/(O$56+$B$4))/(Ventilation!$B$2-$B$2*10^(($B$3*O$56)/(O$56+$B$4)))*$D77/100)+2.5*$B$5*$B$2*10^(($B$3*O$56)/(O$56+$B$4))/(Ventilation!$B$2-$B$2*10^(($B$3*O$56)/(O$56+$B$4)))*$D77/100</f>
        <v>77.07554748675241</v>
      </c>
      <c r="P77" s="7">
        <f>P$56*(1.01+0.00189*$B$5*$B$2*10^(($B$3*P$56)/(P$56+$B$4))/(Ventilation!$B$2-$B$2*10^(($B$3*P$56)/(P$56+$B$4)))*$D77/100)+2.5*$B$5*$B$2*10^(($B$3*P$56)/(P$56+$B$4))/(Ventilation!$B$2-$B$2*10^(($B$3*P$56)/(P$56+$B$4)))*$D77/100</f>
        <v>81.40669163236703</v>
      </c>
      <c r="Q77" s="7">
        <f>Q$56*(1.01+0.00189*$B$5*$B$2*10^(($B$3*Q$56)/(Q$56+$B$4))/(Ventilation!$B$2-$B$2*10^(($B$3*Q$56)/(Q$56+$B$4)))*$D77/100)+2.5*$B$5*$B$2*10^(($B$3*Q$56)/(Q$56+$B$4))/(Ventilation!$B$2-$B$2*10^(($B$3*Q$56)/(Q$56+$B$4)))*$D77/100</f>
        <v>85.93109522459923</v>
      </c>
      <c r="R77" s="7">
        <f>R$56*(1.01+0.00189*$B$5*$B$2*10^(($B$3*R$56)/(R$56+$B$4))/(Ventilation!$B$2-$B$2*10^(($B$3*R$56)/(R$56+$B$4)))*$D77/100)+2.5*$B$5*$B$2*10^(($B$3*R$56)/(R$56+$B$4))/(Ventilation!$B$2-$B$2*10^(($B$3*R$56)/(R$56+$B$4)))*$D77/100</f>
        <v>90.65930307866503</v>
      </c>
      <c r="S77" s="7">
        <f>S$56*(1.01+0.00189*$B$5*$B$2*10^(($B$3*S$56)/(S$56+$B$4))/(Ventilation!$B$2-$B$2*10^(($B$3*S$56)/(S$56+$B$4)))*$D77/100)+2.5*$B$5*$B$2*10^(($B$3*S$56)/(S$56+$B$4))/(Ventilation!$B$2-$B$2*10^(($B$3*S$56)/(S$56+$B$4)))*$D77/100</f>
        <v>95.60245430174685</v>
      </c>
      <c r="T77" s="7">
        <f>T$56*(1.01+0.00189*$B$5*$B$2*10^(($B$3*T$56)/(T$56+$B$4))/(Ventilation!$B$2-$B$2*10^(($B$3*T$56)/(T$56+$B$4)))*$D77/100)+2.5*$B$5*$B$2*10^(($B$3*T$56)/(T$56+$B$4))/(Ventilation!$B$2-$B$2*10^(($B$3*T$56)/(T$56+$B$4)))*$D77/100</f>
        <v>100.77232275553726</v>
      </c>
      <c r="U77" s="7">
        <f>U$56*(1.01+0.00189*$B$5*$B$2*10^(($B$3*U$56)/(U$56+$B$4))/(Ventilation!$B$2-$B$2*10^(($B$3*U$56)/(U$56+$B$4)))*$D77/100)+2.5*$B$5*$B$2*10^(($B$3*U$56)/(U$56+$B$4))/(Ventilation!$B$2-$B$2*10^(($B$3*U$56)/(U$56+$B$4)))*$D77/100</f>
        <v>106.18136108301286</v>
      </c>
      <c r="V77" s="7">
        <f>V$56*(1.01+0.00189*$B$5*$B$2*10^(($B$3*V$56)/(V$56+$B$4))/(Ventilation!$B$2-$B$2*10^(($B$3*V$56)/(V$56+$B$4)))*$D77/100)+2.5*$B$5*$B$2*10^(($B$3*V$56)/(V$56+$B$4))/(Ventilation!$B$2-$B$2*10^(($B$3*V$56)/(V$56+$B$4)))*$D77/100</f>
        <v>111.84274867756075</v>
      </c>
      <c r="W77" s="7">
        <f>W$56*(1.01+0.00189*$B$5*$B$2*10^(($B$3*W$56)/(W$56+$B$4))/(Ventilation!$B$2-$B$2*10^(($B$3*W$56)/(W$56+$B$4)))*$D77/100)+2.5*$B$5*$B$2*10^(($B$3*W$56)/(W$56+$B$4))/(Ventilation!$B$2-$B$2*10^(($B$3*W$56)/(W$56+$B$4)))*$D77/100</f>
        <v>117.77044401835636</v>
      </c>
      <c r="X77" s="7">
        <f>X$56*(1.01+0.00189*$B$5*$B$2*10^(($B$3*X$56)/(X$56+$B$4))/(Ventilation!$B$2-$B$2*10^(($B$3*X$56)/(X$56+$B$4)))*$D77/100)+2.5*$B$5*$B$2*10^(($B$3*X$56)/(X$56+$B$4))/(Ventilation!$B$2-$B$2*10^(($B$3*X$56)/(X$56+$B$4)))*$D77/100</f>
        <v>123.97924184797003</v>
      </c>
      <c r="Y77" s="7">
        <f>Y$56*(1.01+0.00189*$B$5*$B$2*10^(($B$3*Y$56)/(Y$56+$B$4))/(Ventilation!$B$2-$B$2*10^(($B$3*Y$56)/(Y$56+$B$4)))*$D77/100)+2.5*$B$5*$B$2*10^(($B$3*Y$56)/(Y$56+$B$4))/(Ventilation!$B$2-$B$2*10^(($B$3*Y$56)/(Y$56+$B$4)))*$D77/100</f>
        <v>130.48483572754904</v>
      </c>
      <c r="Z77" s="7">
        <f>Z$56*(1.01+0.00189*$B$5*$B$2*10^(($B$3*Z$56)/(Z$56+$B$4))/(Ventilation!$B$2-$B$2*10^(($B$3*Z$56)/(Z$56+$B$4)))*$D77/100)+2.5*$B$5*$B$2*10^(($B$3*Z$56)/(Z$56+$B$4))/(Ventilation!$B$2-$B$2*10^(($B$3*Z$56)/(Z$56+$B$4)))*$D77/100</f>
        <v>137.30388657273528</v>
      </c>
      <c r="AA77" s="7">
        <f>AA$56*(1.01+0.00189*$B$5*$B$2*10^(($B$3*AA$56)/(AA$56+$B$4))/(Ventilation!$B$2-$B$2*10^(($B$3*AA$56)/(AA$56+$B$4)))*$D77/100)+2.5*$B$5*$B$2*10^(($B$3*AA$56)/(AA$56+$B$4))/(Ventilation!$B$2-$B$2*10^(($B$3*AA$56)/(AA$56+$B$4)))*$D77/100</f>
        <v>144.45409785109638</v>
      </c>
      <c r="AB77" s="7">
        <f>AB$56*(1.01+0.00189*$B$5*$B$2*10^(($B$3*AB$56)/(AB$56+$B$4))/(Ventilation!$B$2-$B$2*10^(($B$3*AB$56)/(AB$56+$B$4)))*$D77/100)+2.5*$B$5*$B$2*10^(($B$3*AB$56)/(AB$56+$B$4))/(Ventilation!$B$2-$B$2*10^(($B$3*AB$56)/(AB$56+$B$4)))*$D77/100</f>
        <v>151.9542982108801</v>
      </c>
      <c r="AC77" s="7">
        <f>AC$56*(1.01+0.00189*$B$5*$B$2*10^(($B$3*AC$56)/(AC$56+$B$4))/(Ventilation!$B$2-$B$2*10^(($B$3*AC$56)/(AC$56+$B$4)))*$D77/100)+2.5*$B$5*$B$2*10^(($B$3*AC$56)/(AC$56+$B$4))/(Ventilation!$B$2-$B$2*10^(($B$3*AC$56)/(AC$56+$B$4)))*$D77/100</f>
        <v>159.82453241324228</v>
      </c>
      <c r="AD77" s="7">
        <f>AD$56*(1.01+0.00189*$B$5*$B$2*10^(($B$3*AD$56)/(AD$56+$B$4))/(Ventilation!$B$2-$B$2*10^(($B$3*AD$56)/(AD$56+$B$4)))*$D77/100)+2.5*$B$5*$B$2*10^(($B$3*AD$56)/(AD$56+$B$4))/(Ventilation!$B$2-$B$2*10^(($B$3*AD$56)/(AD$56+$B$4)))*$D77/100</f>
        <v>168.0861615580058</v>
      </c>
    </row>
    <row r="78" spans="4:31" ht="12.75">
      <c r="D78" s="4">
        <f>Ventilation!B7</f>
        <v>80</v>
      </c>
      <c r="AE78" s="7">
        <f>AE$56*(1.01+0.00189*$B$5*$B$2*10^(($B$3*AE$56)/(AE$56+$B$4))/(Ventilation!$B$2-$B$2*10^(($B$3*AE$56)/(AE$56+$B$4)))*$D78/100)+2.5*$B$5*$B$2*10^(($B$3*AE$56)/(AE$56+$B$4))/(Ventilation!$B$2-$B$2*10^(($B$3*AE$56)/(AE$56+$B$4)))*$D78/100</f>
        <v>50.42943579098315</v>
      </c>
    </row>
    <row r="79" spans="4:32" ht="12.75">
      <c r="D79" s="4">
        <f>Ventilation!C7</f>
        <v>50</v>
      </c>
      <c r="AF79" s="7">
        <f>AF$56*(1.01+0.00189*$B$5*$B$2*10^(($B$3*AF$56)/(AF$56+$B$4))/(Ventilation!$B$2-$B$2*10^(($B$3*AF$56)/(AF$56+$B$4)))*$D79/100)+2.5*$B$5*$B$2*10^(($B$3*AF$56)/(AF$56+$B$4))/(Ventilation!$B$2-$B$2*10^(($B$3*AF$56)/(AF$56+$B$4)))*$D79/100</f>
        <v>51.162773743376206</v>
      </c>
    </row>
    <row r="80" spans="4:33" ht="12.75">
      <c r="D80" s="4">
        <f>Ventilation!D7</f>
        <v>55</v>
      </c>
      <c r="AG80" s="7">
        <f>AG$56*(1.01+0.00189*$B$5*$B$2*10^(($B$3*AG$56)/(AG$56+$B$4))/(Ventilation!$B$2-$B$2*10^(($B$3*AG$56)/(AG$56+$B$4)))*$D80/100)+2.5*$B$5*$B$2*10^(($B$3*AG$56)/(AG$56+$B$4))/(Ventilation!$B$2-$B$2*10^(($B$3*AG$56)/(AG$56+$B$4)))*$D80/100</f>
        <v>96.26625381810301</v>
      </c>
    </row>
    <row r="83" spans="1:5" ht="12.75">
      <c r="A83" s="4" t="s">
        <v>23</v>
      </c>
      <c r="B83" s="14">
        <f>data!$B$2*10^((data!$B$3*Ventilation!B6)/(Ventilation!B6+data!$B$4))</f>
        <v>23.378942057214193</v>
      </c>
      <c r="C83" s="14">
        <f>data!$B$2*10^((data!$B$3*Ventilation!C6)/(Ventilation!C6+data!$B$4))</f>
        <v>31.67450263772658</v>
      </c>
      <c r="D83" s="14">
        <f>data!$B$2*10^((data!$B$3*Ventilation!D6)/(Ventilation!D6+data!$B$4))</f>
        <v>62.78542397291471</v>
      </c>
      <c r="E83" s="4" t="s">
        <v>4</v>
      </c>
    </row>
    <row r="84" spans="1:5" ht="12.75">
      <c r="A84" s="4" t="s">
        <v>24</v>
      </c>
      <c r="B84" s="14">
        <f>B83*Ventilation!B7/100</f>
        <v>18.703153645771355</v>
      </c>
      <c r="C84" s="14">
        <f>C83*Ventilation!C7/100</f>
        <v>15.837251318863288</v>
      </c>
      <c r="D84" s="14">
        <f>D83*Ventilation!D7/100</f>
        <v>34.53198318510309</v>
      </c>
      <c r="E84" s="4" t="s">
        <v>4</v>
      </c>
    </row>
    <row r="85" spans="1:5" ht="12.75">
      <c r="A85" s="4" t="s">
        <v>9</v>
      </c>
      <c r="B85" s="14">
        <f>data!$B$5*B83/(Ventilation!$B$2-B83)</f>
        <v>14.889587334986576</v>
      </c>
      <c r="C85" s="14">
        <f>data!$B$5*C83/(Ventilation!$B$2-C83)</f>
        <v>20.345685538032154</v>
      </c>
      <c r="D85" s="14">
        <f>data!$B$5*D83/(Ventilation!$B$2-D83)</f>
        <v>41.668099073164015</v>
      </c>
      <c r="E85" s="4" t="s">
        <v>8</v>
      </c>
    </row>
  </sheetData>
  <sheetProtection password="998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Praktijkonderzoek Veehouderij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BIOSTATISTICS</dc:title>
  <dc:subject/>
  <dc:creator>Lourens</dc:creator>
  <cp:keywords/>
  <dc:description/>
  <cp:lastModifiedBy>Lourens, Sander</cp:lastModifiedBy>
  <cp:lastPrinted>2017-07-11T11:06:41Z</cp:lastPrinted>
  <dcterms:created xsi:type="dcterms:W3CDTF">2001-12-12T13:21:27Z</dcterms:created>
  <dcterms:modified xsi:type="dcterms:W3CDTF">2020-10-15T13:21:06Z</dcterms:modified>
  <cp:category/>
  <cp:version/>
  <cp:contentType/>
  <cp:contentStatus/>
</cp:coreProperties>
</file>