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roil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<sst xmlns="http://schemas.openxmlformats.org/spreadsheetml/2006/main" count="70" uniqueCount="52">
  <si>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setter size</t>
  </si>
  <si>
    <t>hatcher size</t>
  </si>
  <si>
    <t>type 1</t>
  </si>
  <si>
    <t>type 2</t>
  </si>
  <si>
    <t>cost setter/egg</t>
  </si>
  <si>
    <t>cost hatcher/egg</t>
  </si>
  <si>
    <t>days in setter</t>
  </si>
  <si>
    <t>days in hatcher</t>
  </si>
  <si>
    <t>cost/egg hatched</t>
  </si>
  <si>
    <t>value/egg</t>
  </si>
  <si>
    <t>profit-cost</t>
  </si>
  <si>
    <t>feed conversion</t>
  </si>
  <si>
    <t>broiler weight</t>
  </si>
  <si>
    <t>production costs</t>
  </si>
  <si>
    <t>production profits</t>
  </si>
  <si>
    <t>mortality</t>
  </si>
  <si>
    <t>€</t>
  </si>
  <si>
    <t>d</t>
  </si>
  <si>
    <t>€ / 100 kg</t>
  </si>
  <si>
    <t>chicks sold</t>
  </si>
  <si>
    <t xml:space="preserve">€ / kg </t>
  </si>
  <si>
    <t>Unit</t>
  </si>
  <si>
    <t>x 1000 chicks / week</t>
  </si>
  <si>
    <t>interest</t>
  </si>
  <si>
    <t>%/jr</t>
  </si>
  <si>
    <t>Difference per year</t>
  </si>
  <si>
    <t>x 1000 hatching eggs / week</t>
  </si>
  <si>
    <t>maintenance</t>
  </si>
  <si>
    <t>depriciation</t>
  </si>
  <si>
    <t>hatching egg price</t>
  </si>
  <si>
    <t>DOC price</t>
  </si>
  <si>
    <t>feed costs</t>
  </si>
  <si>
    <t>broiler price</t>
  </si>
  <si>
    <t>breast meat price</t>
  </si>
  <si>
    <t>Price setter per egg place</t>
  </si>
  <si>
    <t>Price hatcher per egg place</t>
  </si>
  <si>
    <t>€/egg</t>
  </si>
  <si>
    <t>€ / egg place</t>
  </si>
  <si>
    <t>Total</t>
  </si>
  <si>
    <t>kg</t>
  </si>
  <si>
    <t>kg/kg</t>
  </si>
  <si>
    <t>%</t>
  </si>
  <si>
    <t>eggs</t>
  </si>
  <si>
    <t>Hatchery integration</t>
  </si>
  <si>
    <t>€ / kg live weight</t>
  </si>
  <si>
    <t>Hatchery capacity</t>
  </si>
  <si>
    <t>RESULTS</t>
  </si>
  <si>
    <t>- hatchability</t>
  </si>
  <si>
    <t>- Technical performance</t>
  </si>
  <si>
    <t>- Breast meat</t>
  </si>
  <si>
    <t>INCUBATORS</t>
  </si>
  <si>
    <t>Broiler results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</si>
</sst>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&quot;fl&quot;\ #,##0_-"/>
    <numFmt numFmtId="181" formatCode="[$€-2]\ #,##0.00_-"/>
    <numFmt numFmtId="182" formatCode="&quot;€&quot;\ #,##0_-"/>
    <numFmt numFmtId="183" formatCode="&quot;€&quot;\ #,##0.00"/>
    <numFmt numFmtId="184" formatCode="0.0000"/>
  </numFmts>
  <fonts count="4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2" fontId="4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/>
    </xf>
    <xf numFmtId="182" fontId="2" fillId="33" borderId="0" xfId="0" applyNumberFormat="1" applyFont="1" applyFill="1" applyAlignment="1">
      <alignment horizontal="center"/>
    </xf>
    <xf numFmtId="182" fontId="0" fillId="33" borderId="0" xfId="0" applyNumberFormat="1" applyFont="1" applyFill="1" applyAlignment="1">
      <alignment horizontal="center"/>
    </xf>
    <xf numFmtId="179" fontId="45" fillId="33" borderId="0" xfId="0" applyNumberFormat="1" applyFont="1" applyFill="1" applyAlignment="1">
      <alignment horizontal="center"/>
    </xf>
    <xf numFmtId="178" fontId="45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182" fontId="23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84" fontId="46" fillId="0" borderId="0" xfId="0" applyNumberFormat="1" applyFont="1" applyFill="1" applyAlignment="1">
      <alignment/>
    </xf>
    <xf numFmtId="182" fontId="46" fillId="0" borderId="0" xfId="0" applyNumberFormat="1" applyFont="1" applyFill="1" applyAlignment="1">
      <alignment horizontal="center"/>
    </xf>
    <xf numFmtId="4" fontId="46" fillId="0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182" fontId="2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3.00390625" style="0" customWidth="1"/>
    <col min="2" max="3" width="13.7109375" style="0" bestFit="1" customWidth="1"/>
    <col min="4" max="4" width="11.7109375" style="0" bestFit="1" customWidth="1"/>
    <col min="5" max="5" width="24.7109375" style="0" customWidth="1"/>
    <col min="6" max="6" width="3.57421875" style="0" customWidth="1"/>
    <col min="7" max="7" width="16.28125" style="1" bestFit="1" customWidth="1"/>
    <col min="8" max="8" width="23.8515625" style="1" customWidth="1"/>
    <col min="9" max="9" width="25.140625" style="0" bestFit="1" customWidth="1"/>
    <col min="10" max="10" width="11.28125" style="0" bestFit="1" customWidth="1"/>
    <col min="11" max="11" width="13.421875" style="0" customWidth="1"/>
    <col min="12" max="12" width="16.8515625" style="0" customWidth="1"/>
  </cols>
  <sheetData>
    <row r="2" spans="1:9" ht="12.75">
      <c r="A2" s="24" t="s">
        <v>50</v>
      </c>
      <c r="B2" s="25" t="s">
        <v>2</v>
      </c>
      <c r="C2" s="25" t="s">
        <v>3</v>
      </c>
      <c r="D2" s="15" t="s">
        <v>21</v>
      </c>
      <c r="E2" s="21"/>
      <c r="G2" s="13" t="s">
        <v>43</v>
      </c>
      <c r="H2" s="14"/>
      <c r="I2" s="15" t="s">
        <v>21</v>
      </c>
    </row>
    <row r="3" spans="1:9" ht="12.75">
      <c r="A3" s="33" t="s">
        <v>0</v>
      </c>
      <c r="B3" s="34">
        <v>60000</v>
      </c>
      <c r="C3" s="34">
        <v>60000</v>
      </c>
      <c r="D3" s="41" t="s">
        <v>42</v>
      </c>
      <c r="E3" s="28"/>
      <c r="G3" s="16" t="s">
        <v>45</v>
      </c>
      <c r="H3" s="17">
        <v>1000</v>
      </c>
      <c r="I3" s="18" t="s">
        <v>26</v>
      </c>
    </row>
    <row r="4" spans="1:9" ht="12.75">
      <c r="A4" s="33" t="s">
        <v>1</v>
      </c>
      <c r="B4" s="34">
        <v>20000</v>
      </c>
      <c r="C4" s="34">
        <v>20000</v>
      </c>
      <c r="D4" s="41" t="s">
        <v>42</v>
      </c>
      <c r="E4" s="28"/>
      <c r="G4" s="16" t="s">
        <v>19</v>
      </c>
      <c r="H4" s="25">
        <f>+H3*C10/100</f>
        <v>810</v>
      </c>
      <c r="I4" s="18" t="s">
        <v>22</v>
      </c>
    </row>
    <row r="5" spans="1:9" ht="12.75">
      <c r="A5" s="16" t="s">
        <v>34</v>
      </c>
      <c r="B5" s="17">
        <v>0.5</v>
      </c>
      <c r="C5" s="17">
        <v>0.5</v>
      </c>
      <c r="D5" s="41" t="s">
        <v>37</v>
      </c>
      <c r="E5" s="28"/>
      <c r="G5" s="19"/>
      <c r="H5" s="19"/>
      <c r="I5" s="20"/>
    </row>
    <row r="6" spans="1:9" ht="12.75">
      <c r="A6" s="16" t="s">
        <v>35</v>
      </c>
      <c r="B6" s="17">
        <v>0.5</v>
      </c>
      <c r="C6" s="17">
        <v>0.5</v>
      </c>
      <c r="D6" s="41" t="s">
        <v>37</v>
      </c>
      <c r="E6" s="28"/>
      <c r="G6" s="21" t="s">
        <v>23</v>
      </c>
      <c r="H6" s="17">
        <v>5</v>
      </c>
      <c r="I6" s="18" t="s">
        <v>24</v>
      </c>
    </row>
    <row r="7" spans="7:9" ht="12.75">
      <c r="G7" s="21" t="s">
        <v>27</v>
      </c>
      <c r="H7" s="17">
        <v>2</v>
      </c>
      <c r="I7" s="18" t="s">
        <v>24</v>
      </c>
    </row>
    <row r="8" spans="1:12" ht="12.75">
      <c r="A8" s="24" t="s">
        <v>46</v>
      </c>
      <c r="B8" s="21"/>
      <c r="C8" s="21"/>
      <c r="D8" s="21"/>
      <c r="E8" s="21"/>
      <c r="G8" s="21" t="s">
        <v>28</v>
      </c>
      <c r="H8" s="17">
        <v>10</v>
      </c>
      <c r="I8" s="18" t="s">
        <v>24</v>
      </c>
      <c r="L8" s="8"/>
    </row>
    <row r="9" spans="1:12" ht="12.75">
      <c r="A9" s="21"/>
      <c r="B9" s="25" t="s">
        <v>2</v>
      </c>
      <c r="C9" s="25" t="s">
        <v>3</v>
      </c>
      <c r="D9" s="15" t="s">
        <v>21</v>
      </c>
      <c r="E9" s="25" t="s">
        <v>25</v>
      </c>
      <c r="G9" s="16" t="s">
        <v>29</v>
      </c>
      <c r="H9" s="23">
        <v>0.18</v>
      </c>
      <c r="I9" s="18" t="s">
        <v>16</v>
      </c>
      <c r="L9" s="9"/>
    </row>
    <row r="10" spans="1:12" ht="12.75">
      <c r="A10" s="26" t="s">
        <v>47</v>
      </c>
      <c r="B10" s="17">
        <v>80</v>
      </c>
      <c r="C10" s="17">
        <v>81</v>
      </c>
      <c r="D10" s="18" t="s">
        <v>41</v>
      </c>
      <c r="E10" s="27">
        <f>(Sheet1!C10-Sheet1!B10)*(H3*52)*1000</f>
        <v>156000.00000000015</v>
      </c>
      <c r="G10" s="16" t="s">
        <v>30</v>
      </c>
      <c r="H10" s="23">
        <v>0.3</v>
      </c>
      <c r="I10" s="18" t="s">
        <v>16</v>
      </c>
      <c r="L10" s="9"/>
    </row>
    <row r="11" spans="1:12" ht="12.75">
      <c r="A11" s="19"/>
      <c r="B11" s="19"/>
      <c r="C11" s="22"/>
      <c r="D11" s="40"/>
      <c r="E11" s="20"/>
      <c r="G11" s="21" t="s">
        <v>6</v>
      </c>
      <c r="H11" s="30">
        <v>18</v>
      </c>
      <c r="I11" s="18" t="s">
        <v>17</v>
      </c>
      <c r="L11" s="9"/>
    </row>
    <row r="12" spans="1:12" s="2" customFormat="1" ht="12.75">
      <c r="A12" s="26" t="s">
        <v>48</v>
      </c>
      <c r="B12" s="22"/>
      <c r="C12" s="22"/>
      <c r="D12" s="40"/>
      <c r="E12" s="27">
        <f>((Sheet1!C13-Sheet1!C12)-(Sheet1!B13-Sheet1!B12))</f>
        <v>2863949.400000006</v>
      </c>
      <c r="G12" s="21" t="s">
        <v>7</v>
      </c>
      <c r="H12" s="30">
        <v>3.5</v>
      </c>
      <c r="I12" s="18" t="s">
        <v>17</v>
      </c>
      <c r="K12"/>
      <c r="L12" s="9"/>
    </row>
    <row r="13" spans="1:12" s="2" customFormat="1" ht="12.75">
      <c r="A13" s="21" t="s">
        <v>12</v>
      </c>
      <c r="B13" s="29">
        <v>2</v>
      </c>
      <c r="C13" s="29">
        <v>2.1</v>
      </c>
      <c r="D13" s="41" t="s">
        <v>39</v>
      </c>
      <c r="E13" s="28"/>
      <c r="G13" s="19"/>
      <c r="H13" s="22"/>
      <c r="I13" s="20"/>
      <c r="K13"/>
      <c r="L13" s="9"/>
    </row>
    <row r="14" spans="1:12" s="2" customFormat="1" ht="12.75">
      <c r="A14" s="21" t="s">
        <v>11</v>
      </c>
      <c r="B14" s="23">
        <v>1.6</v>
      </c>
      <c r="C14" s="23">
        <v>1.55</v>
      </c>
      <c r="D14" s="41" t="s">
        <v>40</v>
      </c>
      <c r="E14" s="28"/>
      <c r="K14"/>
      <c r="L14" s="9"/>
    </row>
    <row r="15" spans="1:12" s="2" customFormat="1" ht="12.75">
      <c r="A15" s="21" t="s">
        <v>15</v>
      </c>
      <c r="B15" s="30">
        <v>4</v>
      </c>
      <c r="C15" s="30">
        <v>3</v>
      </c>
      <c r="D15" s="41" t="s">
        <v>41</v>
      </c>
      <c r="E15" s="28"/>
      <c r="G15" s="24" t="s">
        <v>51</v>
      </c>
      <c r="H15" s="22"/>
      <c r="I15" s="20"/>
      <c r="K15"/>
      <c r="L15" s="9"/>
    </row>
    <row r="16" spans="1:12" s="2" customFormat="1" ht="12.75">
      <c r="A16" s="19"/>
      <c r="B16" s="19"/>
      <c r="C16" s="22"/>
      <c r="D16" s="20"/>
      <c r="E16" s="20"/>
      <c r="G16" s="21" t="s">
        <v>31</v>
      </c>
      <c r="H16" s="23">
        <v>30</v>
      </c>
      <c r="I16" s="18" t="s">
        <v>18</v>
      </c>
      <c r="K16"/>
      <c r="L16" s="9"/>
    </row>
    <row r="17" spans="1:12" s="2" customFormat="1" ht="12.75">
      <c r="A17" s="26" t="s">
        <v>49</v>
      </c>
      <c r="B17" s="17">
        <v>20</v>
      </c>
      <c r="C17" s="17">
        <v>20.3</v>
      </c>
      <c r="D17" s="41" t="s">
        <v>41</v>
      </c>
      <c r="E17" s="27">
        <f>(H4*1000*0.01*(C17-B17)*H18*52)</f>
        <v>631800.0000000015</v>
      </c>
      <c r="G17" s="16" t="s">
        <v>32</v>
      </c>
      <c r="H17" s="23">
        <v>0.8</v>
      </c>
      <c r="I17" s="18" t="s">
        <v>44</v>
      </c>
      <c r="K17"/>
      <c r="L17" s="9"/>
    </row>
    <row r="18" spans="1:12" s="2" customFormat="1" ht="12.75">
      <c r="A18" s="19"/>
      <c r="B18" s="19"/>
      <c r="C18" s="22"/>
      <c r="D18" s="20"/>
      <c r="E18" s="20"/>
      <c r="G18" s="16" t="s">
        <v>33</v>
      </c>
      <c r="H18" s="23">
        <v>5</v>
      </c>
      <c r="I18" s="18" t="s">
        <v>20</v>
      </c>
      <c r="K18"/>
      <c r="L18" s="9"/>
    </row>
    <row r="19" spans="1:12" s="2" customFormat="1" ht="18">
      <c r="A19" s="31" t="s">
        <v>38</v>
      </c>
      <c r="B19" s="19"/>
      <c r="C19" s="14"/>
      <c r="D19" s="20"/>
      <c r="E19" s="32">
        <f>+E10+E12+E17</f>
        <v>3651749.4000000074</v>
      </c>
      <c r="G19" s="19"/>
      <c r="H19" s="22"/>
      <c r="I19" s="20"/>
      <c r="K19"/>
      <c r="L19" s="9"/>
    </row>
    <row r="20" spans="6:12" s="2" customFormat="1" ht="12.75">
      <c r="F20" s="4"/>
      <c r="L20" s="9"/>
    </row>
    <row r="21" s="2" customFormat="1" ht="12.75">
      <c r="L21" s="9"/>
    </row>
    <row r="22" s="2" customFormat="1" ht="12.75">
      <c r="F22"/>
    </row>
    <row r="23" s="2" customFormat="1" ht="12.75">
      <c r="F23"/>
    </row>
    <row r="24" s="2" customFormat="1" ht="12.75">
      <c r="F24"/>
    </row>
    <row r="25" s="2" customFormat="1" ht="12.75">
      <c r="F25"/>
    </row>
    <row r="26" spans="6:7" s="2" customFormat="1" ht="12.75">
      <c r="F26"/>
      <c r="G26" s="9"/>
    </row>
    <row r="27" s="2" customFormat="1" ht="12.75"/>
    <row r="28" s="2" customFormat="1" ht="12.75">
      <c r="F28" s="5"/>
    </row>
    <row r="29" s="2" customFormat="1" ht="12.75"/>
    <row r="30" spans="1:5" s="2" customFormat="1" ht="12.75">
      <c r="A30" s="4"/>
      <c r="B30" s="4"/>
      <c r="C30" s="4"/>
      <c r="D30" s="12"/>
      <c r="E30" s="12"/>
    </row>
    <row r="31" s="2" customFormat="1" ht="12.75"/>
    <row r="32" s="2" customFormat="1" ht="12.75">
      <c r="K32" s="5"/>
    </row>
    <row r="33" spans="7:11" s="2" customFormat="1" ht="12.75">
      <c r="G33" s="7"/>
      <c r="H33" s="3"/>
      <c r="K33" s="5"/>
    </row>
    <row r="34" spans="7:8" s="2" customFormat="1" ht="12.75">
      <c r="G34" s="7"/>
      <c r="H34" s="3"/>
    </row>
    <row r="35" spans="7:8" s="2" customFormat="1" ht="12.75">
      <c r="G35" s="7"/>
      <c r="H35" s="3"/>
    </row>
    <row r="36" spans="7:8" s="2" customFormat="1" ht="12.75">
      <c r="G36" s="7"/>
      <c r="H36" s="3"/>
    </row>
    <row r="37" spans="7:8" s="2" customFormat="1" ht="12.75">
      <c r="G37" s="7"/>
      <c r="H37" s="3"/>
    </row>
    <row r="38" ht="12.75">
      <c r="G38" s="6"/>
    </row>
    <row r="39" ht="12.75">
      <c r="G39" s="6"/>
    </row>
    <row r="40" ht="12.75">
      <c r="G40" s="6"/>
    </row>
    <row r="41" spans="1:7" ht="12.75">
      <c r="A41" s="2"/>
      <c r="B41" s="11"/>
      <c r="C41" s="11"/>
      <c r="D41" s="10"/>
      <c r="E41" s="10"/>
      <c r="G41" s="6"/>
    </row>
    <row r="42" ht="12.75">
      <c r="G4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2.7109375" style="0" bestFit="1" customWidth="1"/>
  </cols>
  <sheetData>
    <row r="2" spans="1:6" ht="12.75">
      <c r="A2" s="35"/>
      <c r="B2" s="35"/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spans="1:6" ht="12.75">
      <c r="A5" s="36" t="s">
        <v>4</v>
      </c>
      <c r="B5" s="37">
        <f>broiler!B5/(365/broiler!H11)*((broiler!H6+broiler!H7+broiler!H8)/100)</f>
        <v>0.004191780821917808</v>
      </c>
      <c r="C5" s="37">
        <f>broiler!C5/(365/broiler!H11)*((broiler!H6+broiler!H7+broiler!H8)/100)</f>
        <v>0.004191780821917808</v>
      </c>
      <c r="D5" s="38" t="s">
        <v>36</v>
      </c>
      <c r="E5" s="35"/>
      <c r="F5" s="35"/>
    </row>
    <row r="6" spans="1:6" ht="12.75">
      <c r="A6" s="36" t="s">
        <v>5</v>
      </c>
      <c r="B6" s="37">
        <f>broiler!B6/(365/broiler!H12)*((broiler!H6+broiler!H7+broiler!H8)/100)</f>
        <v>0.0008150684931506848</v>
      </c>
      <c r="C6" s="37">
        <f>broiler!C6/(365/broiler!H12)*((broiler!H6+broiler!H7+broiler!H8)/100)</f>
        <v>0.0008150684931506848</v>
      </c>
      <c r="D6" s="38" t="s">
        <v>36</v>
      </c>
      <c r="E6" s="35"/>
      <c r="F6" s="35"/>
    </row>
    <row r="7" spans="1:6" ht="12.75">
      <c r="A7" s="36" t="s">
        <v>8</v>
      </c>
      <c r="B7" s="37">
        <f>B5+B6</f>
        <v>0.005006849315068493</v>
      </c>
      <c r="C7" s="37">
        <f>C5+C6</f>
        <v>0.005006849315068493</v>
      </c>
      <c r="D7" s="38" t="s">
        <v>36</v>
      </c>
      <c r="E7" s="35"/>
      <c r="F7" s="35"/>
    </row>
    <row r="8" spans="1:6" ht="12.75">
      <c r="A8" s="36"/>
      <c r="B8" s="37"/>
      <c r="C8" s="37"/>
      <c r="D8" s="38"/>
      <c r="E8" s="35"/>
      <c r="F8" s="35"/>
    </row>
    <row r="9" spans="1:6" ht="12.75">
      <c r="A9" s="36" t="s">
        <v>9</v>
      </c>
      <c r="B9" s="37">
        <f>broiler!H10*(broiler!B10/100)</f>
        <v>0.24</v>
      </c>
      <c r="C9" s="37">
        <f>broiler!H10*(broiler!C10/100)</f>
        <v>0.243</v>
      </c>
      <c r="D9" s="38" t="s">
        <v>36</v>
      </c>
      <c r="E9" s="35"/>
      <c r="F9" s="35"/>
    </row>
    <row r="10" spans="1:6" ht="12.75">
      <c r="A10" s="36" t="s">
        <v>10</v>
      </c>
      <c r="B10" s="37">
        <f>B9-B7-broiler!H9</f>
        <v>0.05499315068493149</v>
      </c>
      <c r="C10" s="37">
        <f>C9-C7-broiler!H9</f>
        <v>0.057993150684931494</v>
      </c>
      <c r="D10" s="38" t="s">
        <v>36</v>
      </c>
      <c r="E10" s="35"/>
      <c r="F10" s="35"/>
    </row>
    <row r="11" spans="1:6" ht="12.75">
      <c r="A11" s="36"/>
      <c r="B11" s="36"/>
      <c r="C11" s="36"/>
      <c r="D11" s="38"/>
      <c r="E11" s="35"/>
      <c r="F11" s="35"/>
    </row>
    <row r="12" spans="1:6" ht="12.75">
      <c r="A12" s="36" t="s">
        <v>13</v>
      </c>
      <c r="B12" s="39">
        <f>broiler!B13*broiler!B14*(broiler!H16/100)*((100-broiler!B15)/100)*broiler!H4*1000*52</f>
        <v>38817792</v>
      </c>
      <c r="C12" s="39">
        <f>broiler!C13*broiler!C14*(broiler!H16/100)*((100-broiler!C15)/100)*broiler!H4*1000*52</f>
        <v>39896274.599999994</v>
      </c>
      <c r="D12" s="38" t="s">
        <v>16</v>
      </c>
      <c r="E12" s="35"/>
      <c r="F12" s="35"/>
    </row>
    <row r="13" spans="1:6" ht="12.75">
      <c r="A13" s="36" t="s">
        <v>14</v>
      </c>
      <c r="B13" s="39">
        <f>broiler!B13*broiler!H17*((100-broiler!B15)/100)*broiler!H4*1000*52</f>
        <v>64696320</v>
      </c>
      <c r="C13" s="39">
        <f>broiler!C13*broiler!H17*((100-broiler!C15)/100)*broiler!H4*1000*52</f>
        <v>68638752</v>
      </c>
      <c r="D13" s="38" t="s">
        <v>16</v>
      </c>
      <c r="E13" s="35"/>
      <c r="F13" s="35"/>
    </row>
    <row r="14" spans="1:6" ht="12.75">
      <c r="A14" s="35"/>
      <c r="B14" s="35"/>
      <c r="C14" s="35"/>
      <c r="D14" s="35"/>
      <c r="E14" s="35"/>
      <c r="F14" s="35"/>
    </row>
    <row r="15" spans="1:6" ht="12.75">
      <c r="A15" s="35"/>
      <c r="B15" s="35"/>
      <c r="C15" s="35"/>
      <c r="D15" s="35"/>
      <c r="E15" s="35"/>
      <c r="F15" s="35"/>
    </row>
    <row r="16" spans="1:6" ht="12.75">
      <c r="A16" s="35"/>
      <c r="B16" s="35"/>
      <c r="C16" s="35"/>
      <c r="D16" s="35"/>
      <c r="E16" s="35"/>
      <c r="F16" s="35"/>
    </row>
  </sheetData>
  <sheetProtection password="998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meijerhof</dc:creator>
  <cp:keywords/>
  <dc:description/>
  <cp:lastModifiedBy>Lourens, Sander</cp:lastModifiedBy>
  <dcterms:created xsi:type="dcterms:W3CDTF">2000-09-27T18:33:09Z</dcterms:created>
  <dcterms:modified xsi:type="dcterms:W3CDTF">2017-07-17T10:36:30Z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C:\Palm\meijerr\qsheet\Business\hatchcosts.qsh</vt:lpwstr>
  </property>
</Properties>
</file>